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opportunityaustin.sharepoint.com/sites/EconomicDevelopment/Shared Documents/Economic Indicators/Spreadsheets for Web Site/"/>
    </mc:Choice>
  </mc:AlternateContent>
  <xr:revisionPtr revIDLastSave="2128" documentId="13_ncr:1_{8DB6287E-5176-464E-9D05-38572AEC4D3B}" xr6:coauthVersionLast="47" xr6:coauthVersionMax="47" xr10:uidLastSave="{B0F94AE0-537F-4F4A-B149-38AB0540D65C}"/>
  <bookViews>
    <workbookView xWindow="-120" yWindow="-120" windowWidth="29040" windowHeight="15720" tabRatio="899" xr2:uid="{00000000-000D-0000-FFFF-FFFF00000000}"/>
  </bookViews>
  <sheets>
    <sheet name="Permits Census" sheetId="1" r:id="rId1"/>
    <sheet name="Percent Change" sheetId="2" r:id="rId2"/>
    <sheet name="Permits TAMU" sheetId="8" r:id="rId3"/>
    <sheet name="Census-TAMU Comp" sheetId="9" r:id="rId4"/>
    <sheet name="Permits Annual Graph" sheetId="6" r:id="rId5"/>
    <sheet name="Permits Monthly Graph" sheetId="7" r:id="rId6"/>
    <sheet name="% Ch Annual Graph" sheetId="10" r:id="rId7"/>
    <sheet name="% Ch Monthly Graph" sheetId="3" r:id="rId8"/>
    <sheet name="% Ch 12-mo Moving Avg Graph" sheetId="5" r:id="rId9"/>
  </sheets>
  <definedNames>
    <definedName name="_xlnm.Print_Area" localSheetId="0">'Permits Census'!$A$5:$N$594</definedName>
    <definedName name="_xlnm.Print_Area" localSheetId="2">'Permits TAMU'!$A$7:$J$424</definedName>
    <definedName name="_xlnm.Print_Titles" localSheetId="0">'Permits Census'!$1:$4</definedName>
    <definedName name="_xlnm.Print_Titles" localSheetId="2">'Permits TAMU'!$1:$6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22" i="1" l="1"/>
  <c r="K323" i="1"/>
  <c r="D322" i="1"/>
  <c r="D323" i="1"/>
  <c r="C31" i="2"/>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325" i="1"/>
  <c r="D325" i="1"/>
  <c r="K298" i="1"/>
  <c r="K299" i="1"/>
  <c r="K300" i="1"/>
  <c r="K301" i="1"/>
  <c r="K302" i="1"/>
  <c r="K303" i="1"/>
  <c r="K304" i="1"/>
  <c r="K305" i="1"/>
  <c r="K306" i="1"/>
  <c r="K307" i="1"/>
  <c r="K308" i="1"/>
  <c r="K309" i="1"/>
  <c r="K310" i="1"/>
  <c r="K311" i="1"/>
  <c r="K312" i="1"/>
  <c r="K313" i="1"/>
  <c r="K314" i="1"/>
  <c r="K315" i="1"/>
  <c r="K316" i="1"/>
  <c r="K317" i="1"/>
  <c r="K318" i="1"/>
  <c r="K319" i="1"/>
  <c r="K320" i="1"/>
  <c r="D298" i="1"/>
  <c r="D299" i="1"/>
  <c r="D300" i="1"/>
  <c r="D301" i="1"/>
  <c r="D302" i="1"/>
  <c r="D303" i="1"/>
  <c r="D304" i="1"/>
  <c r="D305" i="1"/>
  <c r="D306" i="1"/>
  <c r="D307" i="1"/>
  <c r="D308" i="1"/>
  <c r="D309" i="1"/>
  <c r="D310" i="1"/>
  <c r="D311" i="1"/>
  <c r="D312" i="1"/>
  <c r="D313" i="1"/>
  <c r="D314" i="1"/>
  <c r="D315" i="1"/>
  <c r="D316" i="1"/>
  <c r="D317" i="1"/>
  <c r="D318" i="1"/>
  <c r="D319" i="1"/>
  <c r="D320" i="1"/>
  <c r="K297" i="1"/>
  <c r="D297" i="1"/>
  <c r="K33" i="1"/>
  <c r="K34" i="1"/>
  <c r="D33" i="1"/>
  <c r="D34" i="1"/>
  <c r="D292" i="1"/>
  <c r="K292" i="1"/>
  <c r="C282" i="9"/>
  <c r="B282" i="9"/>
  <c r="D282" i="9" s="1"/>
  <c r="K53" i="8"/>
  <c r="J53" i="8"/>
  <c r="I53" i="8"/>
  <c r="H53" i="8"/>
  <c r="F53" i="8"/>
  <c r="E53" i="8"/>
  <c r="D53" i="8"/>
  <c r="B53" i="8"/>
  <c r="K52" i="8"/>
  <c r="J52" i="8"/>
  <c r="I52" i="8"/>
  <c r="H52" i="8"/>
  <c r="F52" i="8"/>
  <c r="E52" i="8"/>
  <c r="D52" i="8"/>
  <c r="B52" i="8"/>
  <c r="O418" i="8"/>
  <c r="N418" i="8"/>
  <c r="M418" i="8"/>
  <c r="C418" i="8"/>
  <c r="B418" i="8"/>
  <c r="G418" i="8"/>
  <c r="F418" i="8"/>
  <c r="C288" i="2"/>
  <c r="B288" i="2"/>
  <c r="K291" i="1"/>
  <c r="D291" i="1"/>
  <c r="B281" i="9"/>
  <c r="B417" i="8"/>
  <c r="C417" i="8" s="1"/>
  <c r="F417" i="8"/>
  <c r="G417" i="8" s="1"/>
  <c r="O417" i="8"/>
  <c r="N417" i="8"/>
  <c r="M417" i="8"/>
  <c r="C287" i="2"/>
  <c r="B287" i="2"/>
  <c r="K290" i="1"/>
  <c r="D290" i="1"/>
  <c r="B280" i="9"/>
  <c r="N416" i="8"/>
  <c r="O416" i="8"/>
  <c r="M416" i="8"/>
  <c r="B416" i="8"/>
  <c r="C280" i="9" s="1"/>
  <c r="F416" i="8"/>
  <c r="G416" i="8" s="1"/>
  <c r="C286" i="2"/>
  <c r="B286" i="2"/>
  <c r="K289" i="1"/>
  <c r="D289" i="1"/>
  <c r="B279" i="9"/>
  <c r="O415" i="8"/>
  <c r="N415" i="8"/>
  <c r="M415" i="8"/>
  <c r="F415" i="8"/>
  <c r="G415" i="8" s="1"/>
  <c r="B415" i="8"/>
  <c r="C415" i="8" s="1"/>
  <c r="C285" i="2"/>
  <c r="B285" i="2"/>
  <c r="K288" i="1"/>
  <c r="D288" i="1"/>
  <c r="B278" i="9"/>
  <c r="B22" i="9"/>
  <c r="B48" i="8"/>
  <c r="B49" i="8"/>
  <c r="C21" i="9" s="1"/>
  <c r="N403" i="8"/>
  <c r="F49" i="8"/>
  <c r="J50" i="8"/>
  <c r="H50" i="8"/>
  <c r="D50" i="8"/>
  <c r="N414" i="8"/>
  <c r="M414" i="8"/>
  <c r="F414" i="8"/>
  <c r="G414" i="8" s="1"/>
  <c r="B414" i="8"/>
  <c r="C278" i="9" s="1"/>
  <c r="O414" i="8"/>
  <c r="B284" i="2"/>
  <c r="C284" i="2"/>
  <c r="B29" i="2"/>
  <c r="C29" i="2"/>
  <c r="D287" i="1"/>
  <c r="K287" i="1"/>
  <c r="K31" i="1"/>
  <c r="D31" i="1"/>
  <c r="B277" i="9"/>
  <c r="O413" i="8"/>
  <c r="N413" i="8"/>
  <c r="M413" i="8"/>
  <c r="F413" i="8"/>
  <c r="G413" i="8" s="1"/>
  <c r="B413" i="8"/>
  <c r="C413" i="8" s="1"/>
  <c r="C283" i="2"/>
  <c r="B283" i="2"/>
  <c r="K286" i="1"/>
  <c r="D286" i="1"/>
  <c r="B275" i="9"/>
  <c r="B276" i="9"/>
  <c r="O411" i="8"/>
  <c r="O412" i="8"/>
  <c r="N411" i="8"/>
  <c r="N412" i="8"/>
  <c r="M411" i="8"/>
  <c r="M412" i="8"/>
  <c r="F55" i="8"/>
  <c r="G55" i="8" s="1"/>
  <c r="F56" i="8"/>
  <c r="G56" i="8" s="1"/>
  <c r="F57" i="8"/>
  <c r="G57" i="8" s="1"/>
  <c r="F58" i="8"/>
  <c r="G58" i="8" s="1"/>
  <c r="F60" i="8"/>
  <c r="G60" i="8" s="1"/>
  <c r="F61" i="8"/>
  <c r="G61" i="8" s="1"/>
  <c r="F62" i="8"/>
  <c r="G62" i="8" s="1"/>
  <c r="F63" i="8"/>
  <c r="G63" i="8" s="1"/>
  <c r="F64" i="8"/>
  <c r="G64" i="8" s="1"/>
  <c r="F65" i="8"/>
  <c r="G65" i="8" s="1"/>
  <c r="F66" i="8"/>
  <c r="G66" i="8" s="1"/>
  <c r="F67" i="8"/>
  <c r="G67" i="8" s="1"/>
  <c r="F68" i="8"/>
  <c r="G68" i="8" s="1"/>
  <c r="F69" i="8"/>
  <c r="G69" i="8" s="1"/>
  <c r="F70" i="8"/>
  <c r="G70" i="8" s="1"/>
  <c r="F71" i="8"/>
  <c r="G71" i="8" s="1"/>
  <c r="F72" i="8"/>
  <c r="G72" i="8" s="1"/>
  <c r="F73" i="8"/>
  <c r="G73" i="8" s="1"/>
  <c r="F74" i="8"/>
  <c r="G74" i="8" s="1"/>
  <c r="F75" i="8"/>
  <c r="G75" i="8" s="1"/>
  <c r="F76" i="8"/>
  <c r="G76" i="8" s="1"/>
  <c r="F77" i="8"/>
  <c r="G77" i="8" s="1"/>
  <c r="F78" i="8"/>
  <c r="G78" i="8" s="1"/>
  <c r="F79" i="8"/>
  <c r="G79" i="8" s="1"/>
  <c r="F80" i="8"/>
  <c r="G80" i="8" s="1"/>
  <c r="F81" i="8"/>
  <c r="G81" i="8" s="1"/>
  <c r="F82" i="8"/>
  <c r="G82" i="8" s="1"/>
  <c r="F83" i="8"/>
  <c r="G83" i="8" s="1"/>
  <c r="F84" i="8"/>
  <c r="G84" i="8" s="1"/>
  <c r="F85" i="8"/>
  <c r="G85" i="8" s="1"/>
  <c r="F86" i="8"/>
  <c r="G86" i="8" s="1"/>
  <c r="F87" i="8"/>
  <c r="G87" i="8" s="1"/>
  <c r="F88" i="8"/>
  <c r="G88" i="8" s="1"/>
  <c r="F89" i="8"/>
  <c r="G89" i="8" s="1"/>
  <c r="F90" i="8"/>
  <c r="G90" i="8" s="1"/>
  <c r="F91" i="8"/>
  <c r="G91" i="8" s="1"/>
  <c r="F92" i="8"/>
  <c r="G92" i="8" s="1"/>
  <c r="F93" i="8"/>
  <c r="G93" i="8" s="1"/>
  <c r="F94" i="8"/>
  <c r="G94" i="8" s="1"/>
  <c r="F95" i="8"/>
  <c r="G95" i="8" s="1"/>
  <c r="F96" i="8"/>
  <c r="G96" i="8" s="1"/>
  <c r="F97" i="8"/>
  <c r="G97" i="8" s="1"/>
  <c r="F98" i="8"/>
  <c r="G98" i="8" s="1"/>
  <c r="F99" i="8"/>
  <c r="G99" i="8" s="1"/>
  <c r="F100" i="8"/>
  <c r="G100" i="8" s="1"/>
  <c r="F101" i="8"/>
  <c r="G101" i="8" s="1"/>
  <c r="F102" i="8"/>
  <c r="G102" i="8" s="1"/>
  <c r="F104" i="8"/>
  <c r="G104" i="8" s="1"/>
  <c r="F105" i="8"/>
  <c r="G105" i="8" s="1"/>
  <c r="F106" i="8"/>
  <c r="G106" i="8" s="1"/>
  <c r="F108" i="8"/>
  <c r="G108" i="8" s="1"/>
  <c r="F109" i="8"/>
  <c r="G109" i="8" s="1"/>
  <c r="F110" i="8"/>
  <c r="G110" i="8" s="1"/>
  <c r="F111" i="8"/>
  <c r="G111" i="8" s="1"/>
  <c r="F112" i="8"/>
  <c r="G112" i="8" s="1"/>
  <c r="F113" i="8"/>
  <c r="G113" i="8" s="1"/>
  <c r="F114" i="8"/>
  <c r="G114" i="8" s="1"/>
  <c r="F115" i="8"/>
  <c r="G115" i="8" s="1"/>
  <c r="F116" i="8"/>
  <c r="G116" i="8" s="1"/>
  <c r="F117" i="8"/>
  <c r="G117" i="8" s="1"/>
  <c r="F118" i="8"/>
  <c r="G118" i="8" s="1"/>
  <c r="F119" i="8"/>
  <c r="G119" i="8" s="1"/>
  <c r="F120" i="8"/>
  <c r="G120" i="8" s="1"/>
  <c r="F121" i="8"/>
  <c r="G121" i="8" s="1"/>
  <c r="F122" i="8"/>
  <c r="G122" i="8" s="1"/>
  <c r="F123" i="8"/>
  <c r="G123" i="8" s="1"/>
  <c r="F124" i="8"/>
  <c r="G124" i="8" s="1"/>
  <c r="F125" i="8"/>
  <c r="G125" i="8" s="1"/>
  <c r="F126" i="8"/>
  <c r="G126" i="8" s="1"/>
  <c r="F127" i="8"/>
  <c r="G127" i="8" s="1"/>
  <c r="F128" i="8"/>
  <c r="G128" i="8" s="1"/>
  <c r="F129" i="8"/>
  <c r="G129" i="8" s="1"/>
  <c r="F130" i="8"/>
  <c r="G130" i="8" s="1"/>
  <c r="F131" i="8"/>
  <c r="G131" i="8" s="1"/>
  <c r="F132" i="8"/>
  <c r="G132" i="8" s="1"/>
  <c r="F133" i="8"/>
  <c r="G133" i="8" s="1"/>
  <c r="F134" i="8"/>
  <c r="G134" i="8" s="1"/>
  <c r="F135" i="8"/>
  <c r="G135" i="8" s="1"/>
  <c r="F136" i="8"/>
  <c r="G136" i="8" s="1"/>
  <c r="F137" i="8"/>
  <c r="G137" i="8" s="1"/>
  <c r="F138" i="8"/>
  <c r="G138" i="8" s="1"/>
  <c r="F139" i="8"/>
  <c r="G139" i="8" s="1"/>
  <c r="F140" i="8"/>
  <c r="G140" i="8" s="1"/>
  <c r="F141" i="8"/>
  <c r="G141" i="8" s="1"/>
  <c r="F142" i="8"/>
  <c r="G142" i="8" s="1"/>
  <c r="F143" i="8"/>
  <c r="G143" i="8" s="1"/>
  <c r="F144" i="8"/>
  <c r="G144" i="8" s="1"/>
  <c r="F145" i="8"/>
  <c r="G145" i="8" s="1"/>
  <c r="F146" i="8"/>
  <c r="G146" i="8" s="1"/>
  <c r="F147" i="8"/>
  <c r="G147" i="8" s="1"/>
  <c r="F148" i="8"/>
  <c r="G148" i="8" s="1"/>
  <c r="F149" i="8"/>
  <c r="G149" i="8" s="1"/>
  <c r="F150" i="8"/>
  <c r="G150" i="8" s="1"/>
  <c r="F151" i="8"/>
  <c r="G151" i="8" s="1"/>
  <c r="F152" i="8"/>
  <c r="G152" i="8" s="1"/>
  <c r="F153" i="8"/>
  <c r="G153" i="8" s="1"/>
  <c r="F154" i="8"/>
  <c r="G154" i="8" s="1"/>
  <c r="F155" i="8"/>
  <c r="G155" i="8" s="1"/>
  <c r="F156" i="8"/>
  <c r="G156" i="8" s="1"/>
  <c r="F157" i="8"/>
  <c r="G157" i="8" s="1"/>
  <c r="F158" i="8"/>
  <c r="G158" i="8" s="1"/>
  <c r="F159" i="8"/>
  <c r="G159" i="8" s="1"/>
  <c r="F160" i="8"/>
  <c r="G160" i="8" s="1"/>
  <c r="F161" i="8"/>
  <c r="G161" i="8" s="1"/>
  <c r="F162" i="8"/>
  <c r="G162" i="8" s="1"/>
  <c r="F163" i="8"/>
  <c r="G163" i="8" s="1"/>
  <c r="F164" i="8"/>
  <c r="G164" i="8" s="1"/>
  <c r="F165" i="8"/>
  <c r="G165" i="8" s="1"/>
  <c r="F166" i="8"/>
  <c r="G166" i="8" s="1"/>
  <c r="F167" i="8"/>
  <c r="G167" i="8" s="1"/>
  <c r="F168" i="8"/>
  <c r="G168" i="8" s="1"/>
  <c r="F169" i="8"/>
  <c r="G169" i="8" s="1"/>
  <c r="F170" i="8"/>
  <c r="G170" i="8" s="1"/>
  <c r="F171" i="8"/>
  <c r="G171" i="8" s="1"/>
  <c r="F172" i="8"/>
  <c r="G172" i="8" s="1"/>
  <c r="F173" i="8"/>
  <c r="G173" i="8" s="1"/>
  <c r="F174" i="8"/>
  <c r="G174" i="8" s="1"/>
  <c r="F175" i="8"/>
  <c r="G175" i="8" s="1"/>
  <c r="F176" i="8"/>
  <c r="G176" i="8" s="1"/>
  <c r="F177" i="8"/>
  <c r="G177" i="8" s="1"/>
  <c r="F178" i="8"/>
  <c r="G178" i="8" s="1"/>
  <c r="F179" i="8"/>
  <c r="G179" i="8" s="1"/>
  <c r="F180" i="8"/>
  <c r="G180" i="8" s="1"/>
  <c r="F181" i="8"/>
  <c r="G181" i="8" s="1"/>
  <c r="F182" i="8"/>
  <c r="G182" i="8" s="1"/>
  <c r="F183" i="8"/>
  <c r="G183" i="8" s="1"/>
  <c r="F184" i="8"/>
  <c r="G184" i="8" s="1"/>
  <c r="F185" i="8"/>
  <c r="G185" i="8" s="1"/>
  <c r="F186" i="8"/>
  <c r="G186" i="8" s="1"/>
  <c r="F187" i="8"/>
  <c r="G187" i="8" s="1"/>
  <c r="F188" i="8"/>
  <c r="G188" i="8" s="1"/>
  <c r="F189" i="8"/>
  <c r="G189" i="8" s="1"/>
  <c r="F190" i="8"/>
  <c r="G190" i="8" s="1"/>
  <c r="F191" i="8"/>
  <c r="G191" i="8" s="1"/>
  <c r="F192" i="8"/>
  <c r="G192" i="8" s="1"/>
  <c r="F193" i="8"/>
  <c r="G193" i="8" s="1"/>
  <c r="F194" i="8"/>
  <c r="G194" i="8" s="1"/>
  <c r="F195" i="8"/>
  <c r="G195" i="8" s="1"/>
  <c r="F196" i="8"/>
  <c r="G196" i="8" s="1"/>
  <c r="F197" i="8"/>
  <c r="G197" i="8" s="1"/>
  <c r="F198" i="8"/>
  <c r="G198" i="8" s="1"/>
  <c r="F199" i="8"/>
  <c r="G199" i="8" s="1"/>
  <c r="F200" i="8"/>
  <c r="G200" i="8" s="1"/>
  <c r="F201" i="8"/>
  <c r="G201" i="8" s="1"/>
  <c r="F202" i="8"/>
  <c r="G202" i="8" s="1"/>
  <c r="F203" i="8"/>
  <c r="G203" i="8" s="1"/>
  <c r="F204" i="8"/>
  <c r="G204" i="8" s="1"/>
  <c r="F205" i="8"/>
  <c r="G205" i="8" s="1"/>
  <c r="F206" i="8"/>
  <c r="G206" i="8" s="1"/>
  <c r="F207" i="8"/>
  <c r="G207" i="8" s="1"/>
  <c r="F208" i="8"/>
  <c r="G208" i="8" s="1"/>
  <c r="F209" i="8"/>
  <c r="G209" i="8" s="1"/>
  <c r="F210" i="8"/>
  <c r="G210" i="8" s="1"/>
  <c r="F211" i="8"/>
  <c r="G211" i="8" s="1"/>
  <c r="F212" i="8"/>
  <c r="G212" i="8" s="1"/>
  <c r="F213" i="8"/>
  <c r="G213" i="8" s="1"/>
  <c r="F214" i="8"/>
  <c r="G214" i="8" s="1"/>
  <c r="F215" i="8"/>
  <c r="G215" i="8" s="1"/>
  <c r="F216" i="8"/>
  <c r="G216" i="8" s="1"/>
  <c r="F217" i="8"/>
  <c r="G217" i="8" s="1"/>
  <c r="F218" i="8"/>
  <c r="G218" i="8" s="1"/>
  <c r="F219" i="8"/>
  <c r="G219" i="8" s="1"/>
  <c r="F220" i="8"/>
  <c r="G220" i="8" s="1"/>
  <c r="F221" i="8"/>
  <c r="G221" i="8" s="1"/>
  <c r="F222" i="8"/>
  <c r="G222" i="8" s="1"/>
  <c r="F223" i="8"/>
  <c r="G223" i="8" s="1"/>
  <c r="F224" i="8"/>
  <c r="G224" i="8" s="1"/>
  <c r="F225" i="8"/>
  <c r="G225" i="8" s="1"/>
  <c r="F226" i="8"/>
  <c r="G226" i="8" s="1"/>
  <c r="F227" i="8"/>
  <c r="G227" i="8" s="1"/>
  <c r="F228" i="8"/>
  <c r="G228" i="8" s="1"/>
  <c r="F229" i="8"/>
  <c r="G229" i="8" s="1"/>
  <c r="F230" i="8"/>
  <c r="G230" i="8" s="1"/>
  <c r="F231" i="8"/>
  <c r="G231" i="8" s="1"/>
  <c r="F232" i="8"/>
  <c r="G232" i="8" s="1"/>
  <c r="F233" i="8"/>
  <c r="G233" i="8" s="1"/>
  <c r="F234" i="8"/>
  <c r="G234" i="8" s="1"/>
  <c r="F235" i="8"/>
  <c r="G235" i="8" s="1"/>
  <c r="F236" i="8"/>
  <c r="G236" i="8" s="1"/>
  <c r="F237" i="8"/>
  <c r="G237" i="8" s="1"/>
  <c r="F238" i="8"/>
  <c r="G238" i="8" s="1"/>
  <c r="F239" i="8"/>
  <c r="G239" i="8" s="1"/>
  <c r="F240" i="8"/>
  <c r="G240" i="8" s="1"/>
  <c r="F241" i="8"/>
  <c r="G241" i="8" s="1"/>
  <c r="F242" i="8"/>
  <c r="G242" i="8" s="1"/>
  <c r="F243" i="8"/>
  <c r="G243" i="8" s="1"/>
  <c r="F244" i="8"/>
  <c r="G244" i="8" s="1"/>
  <c r="F245" i="8"/>
  <c r="G245" i="8" s="1"/>
  <c r="F246" i="8"/>
  <c r="G246" i="8" s="1"/>
  <c r="F247" i="8"/>
  <c r="G247" i="8" s="1"/>
  <c r="F248" i="8"/>
  <c r="G248" i="8" s="1"/>
  <c r="F249" i="8"/>
  <c r="G249" i="8" s="1"/>
  <c r="F250" i="8"/>
  <c r="G250" i="8" s="1"/>
  <c r="F251" i="8"/>
  <c r="G251" i="8" s="1"/>
  <c r="F252" i="8"/>
  <c r="G252" i="8" s="1"/>
  <c r="F253" i="8"/>
  <c r="G253" i="8" s="1"/>
  <c r="F254" i="8"/>
  <c r="G254" i="8" s="1"/>
  <c r="F255" i="8"/>
  <c r="G255" i="8" s="1"/>
  <c r="F256" i="8"/>
  <c r="G256" i="8" s="1"/>
  <c r="F257" i="8"/>
  <c r="G257" i="8" s="1"/>
  <c r="F258" i="8"/>
  <c r="G258" i="8" s="1"/>
  <c r="F259" i="8"/>
  <c r="G259" i="8" s="1"/>
  <c r="F260" i="8"/>
  <c r="G260" i="8" s="1"/>
  <c r="F261" i="8"/>
  <c r="G261" i="8" s="1"/>
  <c r="F262" i="8"/>
  <c r="G262" i="8" s="1"/>
  <c r="F263" i="8"/>
  <c r="G263" i="8" s="1"/>
  <c r="F264" i="8"/>
  <c r="G264" i="8" s="1"/>
  <c r="F265" i="8"/>
  <c r="G265" i="8" s="1"/>
  <c r="F266" i="8"/>
  <c r="G266" i="8" s="1"/>
  <c r="F267" i="8"/>
  <c r="G267" i="8" s="1"/>
  <c r="F268" i="8"/>
  <c r="G268" i="8" s="1"/>
  <c r="F269" i="8"/>
  <c r="G269" i="8" s="1"/>
  <c r="F270" i="8"/>
  <c r="G270" i="8" s="1"/>
  <c r="F271" i="8"/>
  <c r="G271" i="8" s="1"/>
  <c r="F272" i="8"/>
  <c r="G272" i="8" s="1"/>
  <c r="F273" i="8"/>
  <c r="G273" i="8" s="1"/>
  <c r="F274" i="8"/>
  <c r="G274" i="8" s="1"/>
  <c r="F275" i="8"/>
  <c r="G275" i="8" s="1"/>
  <c r="F276" i="8"/>
  <c r="G276" i="8" s="1"/>
  <c r="F277" i="8"/>
  <c r="G277" i="8" s="1"/>
  <c r="F278" i="8"/>
  <c r="G278" i="8" s="1"/>
  <c r="F279" i="8"/>
  <c r="G279" i="8" s="1"/>
  <c r="F280" i="8"/>
  <c r="G280" i="8" s="1"/>
  <c r="F281" i="8"/>
  <c r="G281" i="8" s="1"/>
  <c r="F282" i="8"/>
  <c r="G282" i="8" s="1"/>
  <c r="F283" i="8"/>
  <c r="G283" i="8" s="1"/>
  <c r="F284" i="8"/>
  <c r="G284" i="8" s="1"/>
  <c r="F285" i="8"/>
  <c r="G285" i="8" s="1"/>
  <c r="F286" i="8"/>
  <c r="G286" i="8" s="1"/>
  <c r="F287" i="8"/>
  <c r="G287" i="8" s="1"/>
  <c r="F288" i="8"/>
  <c r="G288" i="8" s="1"/>
  <c r="F289" i="8"/>
  <c r="G289" i="8" s="1"/>
  <c r="F290" i="8"/>
  <c r="G290" i="8" s="1"/>
  <c r="F291" i="8"/>
  <c r="G291" i="8" s="1"/>
  <c r="F292" i="8"/>
  <c r="G292" i="8" s="1"/>
  <c r="F293" i="8"/>
  <c r="G293" i="8" s="1"/>
  <c r="F294" i="8"/>
  <c r="G294" i="8" s="1"/>
  <c r="F295" i="8"/>
  <c r="G295" i="8" s="1"/>
  <c r="F296" i="8"/>
  <c r="G296" i="8" s="1"/>
  <c r="F297" i="8"/>
  <c r="G297" i="8" s="1"/>
  <c r="F298" i="8"/>
  <c r="G298" i="8" s="1"/>
  <c r="F299" i="8"/>
  <c r="G299" i="8" s="1"/>
  <c r="F300" i="8"/>
  <c r="G300" i="8" s="1"/>
  <c r="F301" i="8"/>
  <c r="G301" i="8" s="1"/>
  <c r="F302" i="8"/>
  <c r="G302" i="8" s="1"/>
  <c r="F303" i="8"/>
  <c r="G303" i="8" s="1"/>
  <c r="F304" i="8"/>
  <c r="G304" i="8" s="1"/>
  <c r="F305" i="8"/>
  <c r="G305" i="8" s="1"/>
  <c r="F306" i="8"/>
  <c r="G306" i="8" s="1"/>
  <c r="F307" i="8"/>
  <c r="G307" i="8" s="1"/>
  <c r="F308" i="8"/>
  <c r="G308" i="8" s="1"/>
  <c r="F309" i="8"/>
  <c r="G309" i="8" s="1"/>
  <c r="F310" i="8"/>
  <c r="G310" i="8" s="1"/>
  <c r="F311" i="8"/>
  <c r="G311" i="8" s="1"/>
  <c r="F312" i="8"/>
  <c r="G312" i="8" s="1"/>
  <c r="F313" i="8"/>
  <c r="G313" i="8" s="1"/>
  <c r="F314" i="8"/>
  <c r="G314" i="8" s="1"/>
  <c r="F315" i="8"/>
  <c r="G315" i="8" s="1"/>
  <c r="F316" i="8"/>
  <c r="G316" i="8" s="1"/>
  <c r="F317" i="8"/>
  <c r="G317" i="8" s="1"/>
  <c r="F318" i="8"/>
  <c r="G318" i="8" s="1"/>
  <c r="F319" i="8"/>
  <c r="G319" i="8" s="1"/>
  <c r="F320" i="8"/>
  <c r="G320" i="8" s="1"/>
  <c r="F321" i="8"/>
  <c r="G321" i="8" s="1"/>
  <c r="F322" i="8"/>
  <c r="G322" i="8" s="1"/>
  <c r="F323" i="8"/>
  <c r="G323" i="8" s="1"/>
  <c r="F324" i="8"/>
  <c r="G324" i="8" s="1"/>
  <c r="F325" i="8"/>
  <c r="G325" i="8" s="1"/>
  <c r="F326" i="8"/>
  <c r="G326" i="8" s="1"/>
  <c r="F327" i="8"/>
  <c r="G327" i="8" s="1"/>
  <c r="F328" i="8"/>
  <c r="G328" i="8" s="1"/>
  <c r="F329" i="8"/>
  <c r="G329" i="8" s="1"/>
  <c r="F330" i="8"/>
  <c r="G330" i="8" s="1"/>
  <c r="F331" i="8"/>
  <c r="G331" i="8" s="1"/>
  <c r="F332" i="8"/>
  <c r="G332" i="8" s="1"/>
  <c r="F333" i="8"/>
  <c r="G333" i="8" s="1"/>
  <c r="F334" i="8"/>
  <c r="G334" i="8" s="1"/>
  <c r="F335" i="8"/>
  <c r="G335" i="8" s="1"/>
  <c r="F336" i="8"/>
  <c r="G336" i="8" s="1"/>
  <c r="F337" i="8"/>
  <c r="G337" i="8" s="1"/>
  <c r="F338" i="8"/>
  <c r="G338" i="8" s="1"/>
  <c r="F339" i="8"/>
  <c r="G339" i="8" s="1"/>
  <c r="F340" i="8"/>
  <c r="G340" i="8" s="1"/>
  <c r="F341" i="8"/>
  <c r="G341" i="8" s="1"/>
  <c r="F342" i="8"/>
  <c r="G342" i="8" s="1"/>
  <c r="F343" i="8"/>
  <c r="G343" i="8" s="1"/>
  <c r="F344" i="8"/>
  <c r="G344" i="8" s="1"/>
  <c r="F345" i="8"/>
  <c r="G345" i="8" s="1"/>
  <c r="F346" i="8"/>
  <c r="G346" i="8" s="1"/>
  <c r="F347" i="8"/>
  <c r="G347" i="8" s="1"/>
  <c r="F348" i="8"/>
  <c r="G348" i="8" s="1"/>
  <c r="F349" i="8"/>
  <c r="G349" i="8" s="1"/>
  <c r="F350" i="8"/>
  <c r="G350" i="8" s="1"/>
  <c r="F351" i="8"/>
  <c r="G351" i="8" s="1"/>
  <c r="F352" i="8"/>
  <c r="G352" i="8" s="1"/>
  <c r="F353" i="8"/>
  <c r="G353" i="8" s="1"/>
  <c r="F354" i="8"/>
  <c r="G354" i="8" s="1"/>
  <c r="F355" i="8"/>
  <c r="G355" i="8" s="1"/>
  <c r="F356" i="8"/>
  <c r="G356" i="8" s="1"/>
  <c r="F357" i="8"/>
  <c r="G357" i="8" s="1"/>
  <c r="F358" i="8"/>
  <c r="G358" i="8" s="1"/>
  <c r="F359" i="8"/>
  <c r="G359" i="8" s="1"/>
  <c r="F360" i="8"/>
  <c r="G360" i="8" s="1"/>
  <c r="F361" i="8"/>
  <c r="G361" i="8" s="1"/>
  <c r="F362" i="8"/>
  <c r="G362" i="8" s="1"/>
  <c r="F363" i="8"/>
  <c r="G363" i="8" s="1"/>
  <c r="F364" i="8"/>
  <c r="G364" i="8" s="1"/>
  <c r="F365" i="8"/>
  <c r="G365" i="8" s="1"/>
  <c r="F366" i="8"/>
  <c r="G366" i="8" s="1"/>
  <c r="F367" i="8"/>
  <c r="G367" i="8" s="1"/>
  <c r="F368" i="8"/>
  <c r="G368" i="8" s="1"/>
  <c r="F369" i="8"/>
  <c r="G369" i="8" s="1"/>
  <c r="F370" i="8"/>
  <c r="G370" i="8" s="1"/>
  <c r="F371" i="8"/>
  <c r="G371" i="8" s="1"/>
  <c r="F372" i="8"/>
  <c r="G372" i="8" s="1"/>
  <c r="F373" i="8"/>
  <c r="G373" i="8" s="1"/>
  <c r="F374" i="8"/>
  <c r="G374" i="8" s="1"/>
  <c r="F375" i="8"/>
  <c r="G375" i="8" s="1"/>
  <c r="F376" i="8"/>
  <c r="G376" i="8" s="1"/>
  <c r="F377" i="8"/>
  <c r="G377" i="8" s="1"/>
  <c r="F378" i="8"/>
  <c r="G378" i="8" s="1"/>
  <c r="F379" i="8"/>
  <c r="G379" i="8" s="1"/>
  <c r="F380" i="8"/>
  <c r="G380" i="8" s="1"/>
  <c r="F381" i="8"/>
  <c r="G381" i="8" s="1"/>
  <c r="F382" i="8"/>
  <c r="G382" i="8" s="1"/>
  <c r="F383" i="8"/>
  <c r="G383" i="8" s="1"/>
  <c r="F384" i="8"/>
  <c r="G384" i="8" s="1"/>
  <c r="F385" i="8"/>
  <c r="G385" i="8" s="1"/>
  <c r="F386" i="8"/>
  <c r="G386" i="8" s="1"/>
  <c r="F387" i="8"/>
  <c r="G387" i="8" s="1"/>
  <c r="F388" i="8"/>
  <c r="G388" i="8" s="1"/>
  <c r="F389" i="8"/>
  <c r="G389" i="8" s="1"/>
  <c r="F390" i="8"/>
  <c r="G390" i="8" s="1"/>
  <c r="F391" i="8"/>
  <c r="G391" i="8" s="1"/>
  <c r="F392" i="8"/>
  <c r="G392" i="8" s="1"/>
  <c r="F393" i="8"/>
  <c r="G393" i="8" s="1"/>
  <c r="F394" i="8"/>
  <c r="G394" i="8" s="1"/>
  <c r="F395" i="8"/>
  <c r="G395" i="8" s="1"/>
  <c r="F396" i="8"/>
  <c r="G396" i="8" s="1"/>
  <c r="F397" i="8"/>
  <c r="G397" i="8" s="1"/>
  <c r="F398" i="8"/>
  <c r="G398" i="8" s="1"/>
  <c r="F399" i="8"/>
  <c r="G399" i="8" s="1"/>
  <c r="F400" i="8"/>
  <c r="G400" i="8" s="1"/>
  <c r="F401" i="8"/>
  <c r="G401" i="8" s="1"/>
  <c r="F402" i="8"/>
  <c r="G402" i="8" s="1"/>
  <c r="F403" i="8"/>
  <c r="G403" i="8" s="1"/>
  <c r="F404" i="8"/>
  <c r="G404" i="8" s="1"/>
  <c r="F405" i="8"/>
  <c r="G405" i="8" s="1"/>
  <c r="F406" i="8"/>
  <c r="G406" i="8" s="1"/>
  <c r="F407" i="8"/>
  <c r="G407" i="8" s="1"/>
  <c r="F408" i="8"/>
  <c r="G408" i="8" s="1"/>
  <c r="F409" i="8"/>
  <c r="G409" i="8" s="1"/>
  <c r="F410" i="8"/>
  <c r="G410" i="8" s="1"/>
  <c r="F411" i="8"/>
  <c r="G411" i="8" s="1"/>
  <c r="F412" i="8"/>
  <c r="G412" i="8" s="1"/>
  <c r="B411" i="8"/>
  <c r="C411" i="8" s="1"/>
  <c r="B412" i="8"/>
  <c r="C412" i="8" s="1"/>
  <c r="B55" i="8"/>
  <c r="C55" i="8" s="1"/>
  <c r="B56" i="8"/>
  <c r="C56" i="8" s="1"/>
  <c r="B57" i="8"/>
  <c r="C57" i="8" s="1"/>
  <c r="B58" i="8"/>
  <c r="C58" i="8" s="1"/>
  <c r="B59" i="8"/>
  <c r="C59" i="8" s="1"/>
  <c r="B60" i="8"/>
  <c r="C60" i="8" s="1"/>
  <c r="B61" i="8"/>
  <c r="C61" i="8" s="1"/>
  <c r="B62" i="8"/>
  <c r="C62" i="8" s="1"/>
  <c r="B63" i="8"/>
  <c r="C63" i="8" s="1"/>
  <c r="B64" i="8"/>
  <c r="C64" i="8" s="1"/>
  <c r="B65" i="8"/>
  <c r="C65" i="8" s="1"/>
  <c r="B66" i="8"/>
  <c r="C66" i="8" s="1"/>
  <c r="B67" i="8"/>
  <c r="C67" i="8" s="1"/>
  <c r="B68" i="8"/>
  <c r="C68" i="8" s="1"/>
  <c r="B69" i="8"/>
  <c r="C69" i="8" s="1"/>
  <c r="B70" i="8"/>
  <c r="C70" i="8" s="1"/>
  <c r="B71" i="8"/>
  <c r="C71" i="8" s="1"/>
  <c r="B72" i="8"/>
  <c r="C72" i="8" s="1"/>
  <c r="B73" i="8"/>
  <c r="C73" i="8" s="1"/>
  <c r="B74" i="8"/>
  <c r="C74" i="8" s="1"/>
  <c r="B75" i="8"/>
  <c r="C75" i="8" s="1"/>
  <c r="B76" i="8"/>
  <c r="C76" i="8" s="1"/>
  <c r="B77" i="8"/>
  <c r="C77" i="8" s="1"/>
  <c r="B78" i="8"/>
  <c r="C78" i="8" s="1"/>
  <c r="B79" i="8"/>
  <c r="C79" i="8" s="1"/>
  <c r="B80" i="8"/>
  <c r="C80" i="8" s="1"/>
  <c r="B81" i="8"/>
  <c r="C81" i="8" s="1"/>
  <c r="B82" i="8"/>
  <c r="C82" i="8" s="1"/>
  <c r="B83" i="8"/>
  <c r="C83" i="8" s="1"/>
  <c r="B84" i="8"/>
  <c r="C84" i="8" s="1"/>
  <c r="B85" i="8"/>
  <c r="C85" i="8" s="1"/>
  <c r="B86" i="8"/>
  <c r="C86" i="8" s="1"/>
  <c r="B87" i="8"/>
  <c r="C87" i="8" s="1"/>
  <c r="B88" i="8"/>
  <c r="C88" i="8" s="1"/>
  <c r="B89" i="8"/>
  <c r="C89" i="8" s="1"/>
  <c r="B90" i="8"/>
  <c r="C90" i="8" s="1"/>
  <c r="B91" i="8"/>
  <c r="C91" i="8" s="1"/>
  <c r="B92" i="8"/>
  <c r="C92" i="8" s="1"/>
  <c r="B93" i="8"/>
  <c r="C93" i="8" s="1"/>
  <c r="B94" i="8"/>
  <c r="C94" i="8" s="1"/>
  <c r="B95" i="8"/>
  <c r="C95" i="8" s="1"/>
  <c r="B96" i="8"/>
  <c r="C96" i="8" s="1"/>
  <c r="B97" i="8"/>
  <c r="C97" i="8" s="1"/>
  <c r="B98" i="8"/>
  <c r="C98" i="8" s="1"/>
  <c r="B99" i="8"/>
  <c r="C99" i="8" s="1"/>
  <c r="B100" i="8"/>
  <c r="C100" i="8" s="1"/>
  <c r="B101" i="8"/>
  <c r="C101" i="8" s="1"/>
  <c r="B102" i="8"/>
  <c r="C102" i="8" s="1"/>
  <c r="B103" i="8"/>
  <c r="C103" i="8" s="1"/>
  <c r="B104" i="8"/>
  <c r="C104" i="8" s="1"/>
  <c r="B105" i="8"/>
  <c r="C105" i="8" s="1"/>
  <c r="B106" i="8"/>
  <c r="C106" i="8" s="1"/>
  <c r="B107" i="8"/>
  <c r="C107" i="8" s="1"/>
  <c r="B108" i="8"/>
  <c r="C108" i="8" s="1"/>
  <c r="B109" i="8"/>
  <c r="C109" i="8" s="1"/>
  <c r="B110" i="8"/>
  <c r="C110" i="8" s="1"/>
  <c r="B111" i="8"/>
  <c r="C111" i="8" s="1"/>
  <c r="B112" i="8"/>
  <c r="C112" i="8" s="1"/>
  <c r="B113" i="8"/>
  <c r="C113" i="8" s="1"/>
  <c r="B114" i="8"/>
  <c r="C114" i="8" s="1"/>
  <c r="B115" i="8"/>
  <c r="C115" i="8" s="1"/>
  <c r="B116" i="8"/>
  <c r="C116" i="8" s="1"/>
  <c r="B117" i="8"/>
  <c r="C117" i="8" s="1"/>
  <c r="B118" i="8"/>
  <c r="C118" i="8" s="1"/>
  <c r="B119" i="8"/>
  <c r="C119" i="8" s="1"/>
  <c r="B120" i="8"/>
  <c r="C120" i="8" s="1"/>
  <c r="B121" i="8"/>
  <c r="C121" i="8" s="1"/>
  <c r="B122" i="8"/>
  <c r="C122" i="8" s="1"/>
  <c r="B123" i="8"/>
  <c r="C123" i="8" s="1"/>
  <c r="B124" i="8"/>
  <c r="C124" i="8" s="1"/>
  <c r="B125" i="8"/>
  <c r="C125" i="8" s="1"/>
  <c r="B126" i="8"/>
  <c r="C126" i="8" s="1"/>
  <c r="B127" i="8"/>
  <c r="C127" i="8" s="1"/>
  <c r="B128" i="8"/>
  <c r="C128" i="8" s="1"/>
  <c r="B129" i="8"/>
  <c r="C129" i="8" s="1"/>
  <c r="B130" i="8"/>
  <c r="C130" i="8" s="1"/>
  <c r="B131" i="8"/>
  <c r="C131" i="8" s="1"/>
  <c r="B132" i="8"/>
  <c r="C132" i="8" s="1"/>
  <c r="B133" i="8"/>
  <c r="C133" i="8" s="1"/>
  <c r="B134" i="8"/>
  <c r="C134" i="8" s="1"/>
  <c r="B135" i="8"/>
  <c r="C135" i="8" s="1"/>
  <c r="B136" i="8"/>
  <c r="C136" i="8" s="1"/>
  <c r="B137" i="8"/>
  <c r="C137" i="8" s="1"/>
  <c r="B138" i="8"/>
  <c r="C138" i="8" s="1"/>
  <c r="B139" i="8"/>
  <c r="C139" i="8" s="1"/>
  <c r="B140" i="8"/>
  <c r="C140" i="8" s="1"/>
  <c r="B141" i="8"/>
  <c r="C141" i="8" s="1"/>
  <c r="B142" i="8"/>
  <c r="C142" i="8" s="1"/>
  <c r="B143" i="8"/>
  <c r="C143" i="8" s="1"/>
  <c r="B144" i="8"/>
  <c r="C144" i="8" s="1"/>
  <c r="B145" i="8"/>
  <c r="C145" i="8" s="1"/>
  <c r="B146" i="8"/>
  <c r="C146" i="8" s="1"/>
  <c r="B147" i="8"/>
  <c r="C147" i="8" s="1"/>
  <c r="B148" i="8"/>
  <c r="C148" i="8" s="1"/>
  <c r="B149" i="8"/>
  <c r="C149" i="8" s="1"/>
  <c r="B150" i="8"/>
  <c r="C150" i="8" s="1"/>
  <c r="B151" i="8"/>
  <c r="C151" i="8" s="1"/>
  <c r="B152" i="8"/>
  <c r="C152" i="8" s="1"/>
  <c r="B153" i="8"/>
  <c r="C153" i="8" s="1"/>
  <c r="B154" i="8"/>
  <c r="C154" i="8" s="1"/>
  <c r="B155" i="8"/>
  <c r="C155" i="8" s="1"/>
  <c r="B156" i="8"/>
  <c r="C156" i="8" s="1"/>
  <c r="B157" i="8"/>
  <c r="C157" i="8" s="1"/>
  <c r="B158" i="8"/>
  <c r="C158" i="8" s="1"/>
  <c r="B159" i="8"/>
  <c r="C159" i="8" s="1"/>
  <c r="B160" i="8"/>
  <c r="C160" i="8" s="1"/>
  <c r="B161" i="8"/>
  <c r="C161" i="8" s="1"/>
  <c r="B162" i="8"/>
  <c r="C162" i="8" s="1"/>
  <c r="B163" i="8"/>
  <c r="C163" i="8" s="1"/>
  <c r="B164" i="8"/>
  <c r="C164" i="8" s="1"/>
  <c r="B165" i="8"/>
  <c r="C165" i="8" s="1"/>
  <c r="B166" i="8"/>
  <c r="C166" i="8" s="1"/>
  <c r="B167" i="8"/>
  <c r="C167" i="8" s="1"/>
  <c r="B168" i="8"/>
  <c r="C168" i="8" s="1"/>
  <c r="B169" i="8"/>
  <c r="C169" i="8" s="1"/>
  <c r="B170" i="8"/>
  <c r="C170" i="8" s="1"/>
  <c r="B171" i="8"/>
  <c r="C171" i="8" s="1"/>
  <c r="B172" i="8"/>
  <c r="C172" i="8" s="1"/>
  <c r="B173" i="8"/>
  <c r="C173" i="8" s="1"/>
  <c r="B174" i="8"/>
  <c r="C174" i="8" s="1"/>
  <c r="B175" i="8"/>
  <c r="C175" i="8" s="1"/>
  <c r="B176" i="8"/>
  <c r="C176" i="8" s="1"/>
  <c r="B177" i="8"/>
  <c r="C177" i="8" s="1"/>
  <c r="B178" i="8"/>
  <c r="C178" i="8" s="1"/>
  <c r="B179" i="8"/>
  <c r="C179" i="8" s="1"/>
  <c r="B180" i="8"/>
  <c r="C180" i="8" s="1"/>
  <c r="B181" i="8"/>
  <c r="C181" i="8" s="1"/>
  <c r="B182" i="8"/>
  <c r="C182" i="8" s="1"/>
  <c r="B183" i="8"/>
  <c r="C183" i="8" s="1"/>
  <c r="B184" i="8"/>
  <c r="C184" i="8" s="1"/>
  <c r="B185" i="8"/>
  <c r="C185" i="8" s="1"/>
  <c r="B186" i="8"/>
  <c r="C186" i="8" s="1"/>
  <c r="B187" i="8"/>
  <c r="C187" i="8" s="1"/>
  <c r="B188" i="8"/>
  <c r="C188" i="8" s="1"/>
  <c r="B189" i="8"/>
  <c r="C189" i="8" s="1"/>
  <c r="B190" i="8"/>
  <c r="C190" i="8" s="1"/>
  <c r="B191" i="8"/>
  <c r="C191" i="8" s="1"/>
  <c r="B192" i="8"/>
  <c r="C192" i="8" s="1"/>
  <c r="B193" i="8"/>
  <c r="C193" i="8" s="1"/>
  <c r="B194" i="8"/>
  <c r="C194" i="8" s="1"/>
  <c r="B195" i="8"/>
  <c r="C195" i="8" s="1"/>
  <c r="B196" i="8"/>
  <c r="C196" i="8" s="1"/>
  <c r="B197" i="8"/>
  <c r="C197" i="8" s="1"/>
  <c r="B198" i="8"/>
  <c r="C198" i="8" s="1"/>
  <c r="B199" i="8"/>
  <c r="C199" i="8" s="1"/>
  <c r="B200" i="8"/>
  <c r="C200" i="8" s="1"/>
  <c r="B201" i="8"/>
  <c r="C201" i="8" s="1"/>
  <c r="B202" i="8"/>
  <c r="C202" i="8" s="1"/>
  <c r="B203" i="8"/>
  <c r="C203" i="8" s="1"/>
  <c r="B204" i="8"/>
  <c r="C204" i="8" s="1"/>
  <c r="B205" i="8"/>
  <c r="C205" i="8" s="1"/>
  <c r="B206" i="8"/>
  <c r="C206" i="8" s="1"/>
  <c r="B207" i="8"/>
  <c r="C207" i="8" s="1"/>
  <c r="B208" i="8"/>
  <c r="C208" i="8" s="1"/>
  <c r="B209" i="8"/>
  <c r="C209" i="8" s="1"/>
  <c r="B210" i="8"/>
  <c r="C210" i="8" s="1"/>
  <c r="B211" i="8"/>
  <c r="C211" i="8" s="1"/>
  <c r="B212" i="8"/>
  <c r="C212" i="8" s="1"/>
  <c r="B213" i="8"/>
  <c r="C213" i="8" s="1"/>
  <c r="B214" i="8"/>
  <c r="C214" i="8" s="1"/>
  <c r="B215" i="8"/>
  <c r="C215" i="8" s="1"/>
  <c r="B216" i="8"/>
  <c r="C216" i="8" s="1"/>
  <c r="B217" i="8"/>
  <c r="C217" i="8" s="1"/>
  <c r="B218" i="8"/>
  <c r="C218" i="8" s="1"/>
  <c r="B219" i="8"/>
  <c r="C219" i="8" s="1"/>
  <c r="B220" i="8"/>
  <c r="C220" i="8" s="1"/>
  <c r="B221" i="8"/>
  <c r="C221" i="8" s="1"/>
  <c r="B222" i="8"/>
  <c r="C222" i="8" s="1"/>
  <c r="B223" i="8"/>
  <c r="C223" i="8" s="1"/>
  <c r="B224" i="8"/>
  <c r="C224" i="8" s="1"/>
  <c r="B225" i="8"/>
  <c r="C225" i="8" s="1"/>
  <c r="B226" i="8"/>
  <c r="C226" i="8" s="1"/>
  <c r="B227" i="8"/>
  <c r="C227" i="8" s="1"/>
  <c r="B228" i="8"/>
  <c r="C228" i="8" s="1"/>
  <c r="B229" i="8"/>
  <c r="C229" i="8" s="1"/>
  <c r="B230" i="8"/>
  <c r="C230" i="8" s="1"/>
  <c r="B231" i="8"/>
  <c r="C231" i="8" s="1"/>
  <c r="B232" i="8"/>
  <c r="C232" i="8" s="1"/>
  <c r="B233" i="8"/>
  <c r="C233" i="8" s="1"/>
  <c r="B234" i="8"/>
  <c r="C234" i="8" s="1"/>
  <c r="B235" i="8"/>
  <c r="C235" i="8" s="1"/>
  <c r="B236" i="8"/>
  <c r="C236" i="8" s="1"/>
  <c r="B237" i="8"/>
  <c r="C237" i="8" s="1"/>
  <c r="B238" i="8"/>
  <c r="C238" i="8" s="1"/>
  <c r="B239" i="8"/>
  <c r="C239" i="8" s="1"/>
  <c r="B240" i="8"/>
  <c r="C240" i="8" s="1"/>
  <c r="B241" i="8"/>
  <c r="C241" i="8" s="1"/>
  <c r="B242" i="8"/>
  <c r="C242" i="8" s="1"/>
  <c r="B243" i="8"/>
  <c r="C243" i="8" s="1"/>
  <c r="B244" i="8"/>
  <c r="C244" i="8" s="1"/>
  <c r="B245" i="8"/>
  <c r="C245" i="8" s="1"/>
  <c r="B246" i="8"/>
  <c r="C246" i="8" s="1"/>
  <c r="B247" i="8"/>
  <c r="C247" i="8" s="1"/>
  <c r="B248" i="8"/>
  <c r="C248" i="8" s="1"/>
  <c r="B249" i="8"/>
  <c r="C249" i="8" s="1"/>
  <c r="B250" i="8"/>
  <c r="C250" i="8" s="1"/>
  <c r="B251" i="8"/>
  <c r="C251" i="8" s="1"/>
  <c r="B252" i="8"/>
  <c r="C252" i="8" s="1"/>
  <c r="B253" i="8"/>
  <c r="C253" i="8" s="1"/>
  <c r="B254" i="8"/>
  <c r="C254" i="8" s="1"/>
  <c r="B255" i="8"/>
  <c r="C255" i="8" s="1"/>
  <c r="B256" i="8"/>
  <c r="C256" i="8" s="1"/>
  <c r="B257" i="8"/>
  <c r="C257" i="8" s="1"/>
  <c r="B258" i="8"/>
  <c r="C258" i="8" s="1"/>
  <c r="B259" i="8"/>
  <c r="C259" i="8" s="1"/>
  <c r="B260" i="8"/>
  <c r="C260" i="8" s="1"/>
  <c r="B261" i="8"/>
  <c r="C261" i="8" s="1"/>
  <c r="B262" i="8"/>
  <c r="C262" i="8" s="1"/>
  <c r="B263" i="8"/>
  <c r="C263" i="8" s="1"/>
  <c r="B264" i="8"/>
  <c r="C264" i="8" s="1"/>
  <c r="B265" i="8"/>
  <c r="C265" i="8" s="1"/>
  <c r="B266" i="8"/>
  <c r="C266" i="8" s="1"/>
  <c r="B267" i="8"/>
  <c r="C267" i="8" s="1"/>
  <c r="B268" i="8"/>
  <c r="C268" i="8" s="1"/>
  <c r="B269" i="8"/>
  <c r="C269" i="8" s="1"/>
  <c r="B270" i="8"/>
  <c r="C270" i="8" s="1"/>
  <c r="B271" i="8"/>
  <c r="C271" i="8" s="1"/>
  <c r="B272" i="8"/>
  <c r="C272" i="8" s="1"/>
  <c r="B273" i="8"/>
  <c r="C273" i="8" s="1"/>
  <c r="B274" i="8"/>
  <c r="C274" i="8" s="1"/>
  <c r="B275" i="8"/>
  <c r="C275" i="8" s="1"/>
  <c r="B276" i="8"/>
  <c r="C276" i="8" s="1"/>
  <c r="B277" i="8"/>
  <c r="C277" i="8" s="1"/>
  <c r="B278" i="8"/>
  <c r="C278" i="8" s="1"/>
  <c r="B279" i="8"/>
  <c r="C279" i="8" s="1"/>
  <c r="B280" i="8"/>
  <c r="C280" i="8" s="1"/>
  <c r="B281" i="8"/>
  <c r="C281" i="8" s="1"/>
  <c r="B282" i="8"/>
  <c r="C282" i="8" s="1"/>
  <c r="B283" i="8"/>
  <c r="C283" i="8" s="1"/>
  <c r="B284" i="8"/>
  <c r="C284" i="8" s="1"/>
  <c r="B285" i="8"/>
  <c r="C285" i="8" s="1"/>
  <c r="B286" i="8"/>
  <c r="C286" i="8" s="1"/>
  <c r="B287" i="8"/>
  <c r="C287" i="8" s="1"/>
  <c r="B288" i="8"/>
  <c r="C288" i="8" s="1"/>
  <c r="B289" i="8"/>
  <c r="C289" i="8" s="1"/>
  <c r="B290" i="8"/>
  <c r="C290" i="8" s="1"/>
  <c r="B291" i="8"/>
  <c r="C291" i="8" s="1"/>
  <c r="B292" i="8"/>
  <c r="C292" i="8" s="1"/>
  <c r="B293" i="8"/>
  <c r="B294" i="8"/>
  <c r="C294" i="8" s="1"/>
  <c r="B295" i="8"/>
  <c r="C295" i="8" s="1"/>
  <c r="B296" i="8"/>
  <c r="C296" i="8" s="1"/>
  <c r="B297" i="8"/>
  <c r="C297" i="8" s="1"/>
  <c r="B298" i="8"/>
  <c r="C298" i="8" s="1"/>
  <c r="B299" i="8"/>
  <c r="C299" i="8" s="1"/>
  <c r="B300" i="8"/>
  <c r="C300" i="8" s="1"/>
  <c r="B301" i="8"/>
  <c r="C301" i="8" s="1"/>
  <c r="B302" i="8"/>
  <c r="C302" i="8" s="1"/>
  <c r="B303" i="8"/>
  <c r="C303" i="8" s="1"/>
  <c r="B304" i="8"/>
  <c r="C304" i="8" s="1"/>
  <c r="B305" i="8"/>
  <c r="C305" i="8" s="1"/>
  <c r="B306" i="8"/>
  <c r="C306" i="8" s="1"/>
  <c r="B307" i="8"/>
  <c r="C307" i="8" s="1"/>
  <c r="B308" i="8"/>
  <c r="C308" i="8" s="1"/>
  <c r="B309" i="8"/>
  <c r="C309" i="8" s="1"/>
  <c r="B310" i="8"/>
  <c r="C310" i="8" s="1"/>
  <c r="B311" i="8"/>
  <c r="C311" i="8" s="1"/>
  <c r="B312" i="8"/>
  <c r="C312" i="8" s="1"/>
  <c r="B313" i="8"/>
  <c r="C313" i="8" s="1"/>
  <c r="B314" i="8"/>
  <c r="C314" i="8" s="1"/>
  <c r="B315" i="8"/>
  <c r="C315" i="8" s="1"/>
  <c r="B316" i="8"/>
  <c r="C316" i="8" s="1"/>
  <c r="B317" i="8"/>
  <c r="C317" i="8" s="1"/>
  <c r="B318" i="8"/>
  <c r="C318" i="8" s="1"/>
  <c r="B319" i="8"/>
  <c r="C319" i="8" s="1"/>
  <c r="B320" i="8"/>
  <c r="C320" i="8" s="1"/>
  <c r="B321" i="8"/>
  <c r="C321" i="8" s="1"/>
  <c r="B322" i="8"/>
  <c r="C322" i="8" s="1"/>
  <c r="B323" i="8"/>
  <c r="C323" i="8" s="1"/>
  <c r="B324" i="8"/>
  <c r="C324" i="8" s="1"/>
  <c r="B325" i="8"/>
  <c r="C325" i="8" s="1"/>
  <c r="B326" i="8"/>
  <c r="C326" i="8" s="1"/>
  <c r="B327" i="8"/>
  <c r="C327" i="8" s="1"/>
  <c r="B328" i="8"/>
  <c r="C328" i="8" s="1"/>
  <c r="B329" i="8"/>
  <c r="C329" i="8" s="1"/>
  <c r="B330" i="8"/>
  <c r="C330" i="8" s="1"/>
  <c r="B331" i="8"/>
  <c r="C331" i="8" s="1"/>
  <c r="B332" i="8"/>
  <c r="C332" i="8" s="1"/>
  <c r="B333" i="8"/>
  <c r="C333" i="8" s="1"/>
  <c r="B334" i="8"/>
  <c r="C334" i="8" s="1"/>
  <c r="B335" i="8"/>
  <c r="C335" i="8" s="1"/>
  <c r="B336" i="8"/>
  <c r="C336" i="8" s="1"/>
  <c r="B337" i="8"/>
  <c r="C337" i="8" s="1"/>
  <c r="B338" i="8"/>
  <c r="C338" i="8" s="1"/>
  <c r="B339" i="8"/>
  <c r="C339" i="8" s="1"/>
  <c r="B340" i="8"/>
  <c r="C340" i="8" s="1"/>
  <c r="B341" i="8"/>
  <c r="C341" i="8" s="1"/>
  <c r="B342" i="8"/>
  <c r="C342" i="8" s="1"/>
  <c r="B343" i="8"/>
  <c r="C343" i="8" s="1"/>
  <c r="B344" i="8"/>
  <c r="C344" i="8" s="1"/>
  <c r="B345" i="8"/>
  <c r="C345" i="8" s="1"/>
  <c r="B346" i="8"/>
  <c r="C346" i="8" s="1"/>
  <c r="B347" i="8"/>
  <c r="C347" i="8" s="1"/>
  <c r="B348" i="8"/>
  <c r="C348" i="8" s="1"/>
  <c r="B349" i="8"/>
  <c r="C349" i="8" s="1"/>
  <c r="B350" i="8"/>
  <c r="C350" i="8" s="1"/>
  <c r="B351" i="8"/>
  <c r="C351" i="8" s="1"/>
  <c r="B352" i="8"/>
  <c r="C352" i="8" s="1"/>
  <c r="B353" i="8"/>
  <c r="C353" i="8" s="1"/>
  <c r="B354" i="8"/>
  <c r="C354" i="8" s="1"/>
  <c r="B355" i="8"/>
  <c r="C355" i="8" s="1"/>
  <c r="B356" i="8"/>
  <c r="C356" i="8" s="1"/>
  <c r="B357" i="8"/>
  <c r="C357" i="8" s="1"/>
  <c r="B358" i="8"/>
  <c r="C358" i="8" s="1"/>
  <c r="B359" i="8"/>
  <c r="C359" i="8" s="1"/>
  <c r="B360" i="8"/>
  <c r="C360" i="8" s="1"/>
  <c r="B361" i="8"/>
  <c r="C361" i="8" s="1"/>
  <c r="B362" i="8"/>
  <c r="C362" i="8" s="1"/>
  <c r="B363" i="8"/>
  <c r="C363" i="8" s="1"/>
  <c r="B364" i="8"/>
  <c r="C364" i="8" s="1"/>
  <c r="B365" i="8"/>
  <c r="C365" i="8" s="1"/>
  <c r="B366" i="8"/>
  <c r="C366" i="8" s="1"/>
  <c r="B367" i="8"/>
  <c r="C367" i="8" s="1"/>
  <c r="B368" i="8"/>
  <c r="C368" i="8" s="1"/>
  <c r="B369" i="8"/>
  <c r="C369" i="8" s="1"/>
  <c r="B370" i="8"/>
  <c r="C370" i="8" s="1"/>
  <c r="B371" i="8"/>
  <c r="C371" i="8" s="1"/>
  <c r="B372" i="8"/>
  <c r="C372" i="8" s="1"/>
  <c r="B373" i="8"/>
  <c r="C373" i="8" s="1"/>
  <c r="B374" i="8"/>
  <c r="C374" i="8" s="1"/>
  <c r="B375" i="8"/>
  <c r="C375" i="8" s="1"/>
  <c r="B376" i="8"/>
  <c r="C376" i="8" s="1"/>
  <c r="B377" i="8"/>
  <c r="C377" i="8" s="1"/>
  <c r="B378" i="8"/>
  <c r="C378" i="8" s="1"/>
  <c r="B379" i="8"/>
  <c r="C379" i="8" s="1"/>
  <c r="B380" i="8"/>
  <c r="C380" i="8" s="1"/>
  <c r="B381" i="8"/>
  <c r="C381" i="8" s="1"/>
  <c r="B382" i="8"/>
  <c r="C382" i="8" s="1"/>
  <c r="B383" i="8"/>
  <c r="C383" i="8" s="1"/>
  <c r="B384" i="8"/>
  <c r="C384" i="8" s="1"/>
  <c r="B385" i="8"/>
  <c r="C385" i="8" s="1"/>
  <c r="B386" i="8"/>
  <c r="C386" i="8" s="1"/>
  <c r="B387" i="8"/>
  <c r="C387" i="8" s="1"/>
  <c r="B388" i="8"/>
  <c r="C252" i="9" s="1"/>
  <c r="B389" i="8"/>
  <c r="C253" i="9" s="1"/>
  <c r="B390" i="8"/>
  <c r="C390" i="8" s="1"/>
  <c r="B391" i="8"/>
  <c r="C391" i="8" s="1"/>
  <c r="B392" i="8"/>
  <c r="C392" i="8" s="1"/>
  <c r="B393" i="8"/>
  <c r="C393" i="8" s="1"/>
  <c r="B394" i="8"/>
  <c r="C394" i="8" s="1"/>
  <c r="B395" i="8"/>
  <c r="C395" i="8" s="1"/>
  <c r="B396" i="8"/>
  <c r="C396" i="8" s="1"/>
  <c r="B397" i="8"/>
  <c r="C261" i="9" s="1"/>
  <c r="B398" i="8"/>
  <c r="C398" i="8" s="1"/>
  <c r="B399" i="8"/>
  <c r="C399" i="8" s="1"/>
  <c r="B400" i="8"/>
  <c r="C400" i="8" s="1"/>
  <c r="B401" i="8"/>
  <c r="C401" i="8" s="1"/>
  <c r="B402" i="8"/>
  <c r="C402" i="8" s="1"/>
  <c r="B403" i="8"/>
  <c r="C403" i="8" s="1"/>
  <c r="B404" i="8"/>
  <c r="C404" i="8" s="1"/>
  <c r="B405" i="8"/>
  <c r="C405" i="8" s="1"/>
  <c r="B406" i="8"/>
  <c r="C406" i="8" s="1"/>
  <c r="B407" i="8"/>
  <c r="C407" i="8" s="1"/>
  <c r="B408" i="8"/>
  <c r="C408" i="8" s="1"/>
  <c r="B409" i="8"/>
  <c r="C409" i="8" s="1"/>
  <c r="B410" i="8"/>
  <c r="C410" i="8" s="1"/>
  <c r="C281" i="2"/>
  <c r="C282" i="2"/>
  <c r="B281" i="2"/>
  <c r="B282" i="2"/>
  <c r="K285" i="1"/>
  <c r="D285" i="1"/>
  <c r="K284" i="1"/>
  <c r="D284" i="1"/>
  <c r="B274" i="9"/>
  <c r="O410" i="8"/>
  <c r="N410" i="8"/>
  <c r="M410" i="8"/>
  <c r="C280" i="2"/>
  <c r="B280" i="2"/>
  <c r="B279" i="2"/>
  <c r="K283" i="1"/>
  <c r="D283" i="1"/>
  <c r="B273" i="9"/>
  <c r="O409" i="8"/>
  <c r="N409" i="8"/>
  <c r="M409" i="8"/>
  <c r="C279" i="2"/>
  <c r="K282" i="1"/>
  <c r="D282" i="1"/>
  <c r="B272" i="9"/>
  <c r="O408" i="8"/>
  <c r="N408" i="8"/>
  <c r="M408" i="8"/>
  <c r="C278" i="2"/>
  <c r="B278" i="2"/>
  <c r="K281" i="1"/>
  <c r="D281" i="1"/>
  <c r="B271" i="9"/>
  <c r="O407" i="8"/>
  <c r="N407" i="8"/>
  <c r="M407" i="8"/>
  <c r="C277" i="2"/>
  <c r="B277" i="2"/>
  <c r="K280" i="1"/>
  <c r="D280" i="1"/>
  <c r="B270" i="9"/>
  <c r="B21" i="9"/>
  <c r="O406" i="8"/>
  <c r="N406" i="8"/>
  <c r="M406" i="8"/>
  <c r="C276" i="2"/>
  <c r="B276" i="2"/>
  <c r="K279" i="1"/>
  <c r="D279" i="1"/>
  <c r="B269" i="9"/>
  <c r="O405" i="8"/>
  <c r="N405" i="8"/>
  <c r="M405" i="8"/>
  <c r="C275" i="2"/>
  <c r="B275" i="2"/>
  <c r="K278" i="1"/>
  <c r="D278" i="1"/>
  <c r="B268" i="9"/>
  <c r="O404" i="8"/>
  <c r="N404" i="8"/>
  <c r="M404" i="8"/>
  <c r="C274" i="2"/>
  <c r="B274" i="2"/>
  <c r="K277" i="1"/>
  <c r="D277" i="1"/>
  <c r="B267" i="9"/>
  <c r="O403" i="8"/>
  <c r="M403" i="8"/>
  <c r="C273" i="2"/>
  <c r="B273" i="2"/>
  <c r="K276" i="1"/>
  <c r="D276" i="1"/>
  <c r="B266" i="9"/>
  <c r="C272" i="2"/>
  <c r="B272" i="2"/>
  <c r="C28" i="2"/>
  <c r="B28" i="2"/>
  <c r="K30" i="1"/>
  <c r="D30" i="1"/>
  <c r="K275" i="1"/>
  <c r="D275" i="1"/>
  <c r="B265" i="9"/>
  <c r="C271" i="2"/>
  <c r="B271" i="2"/>
  <c r="K274" i="1"/>
  <c r="D274" i="1"/>
  <c r="B264" i="9"/>
  <c r="C270" i="2"/>
  <c r="B270" i="2"/>
  <c r="K273" i="1"/>
  <c r="D273" i="1"/>
  <c r="B263" i="9"/>
  <c r="C269" i="2"/>
  <c r="B269" i="2"/>
  <c r="K272" i="1"/>
  <c r="D272" i="1"/>
  <c r="B262" i="9"/>
  <c r="C268" i="2"/>
  <c r="B268" i="2"/>
  <c r="K271" i="1"/>
  <c r="D271" i="1"/>
  <c r="B261" i="9"/>
  <c r="C266" i="2"/>
  <c r="C267" i="2"/>
  <c r="B266" i="2"/>
  <c r="B267" i="2"/>
  <c r="K270" i="1"/>
  <c r="D270" i="1"/>
  <c r="B260" i="9"/>
  <c r="K269" i="1"/>
  <c r="D269" i="1"/>
  <c r="B258" i="9"/>
  <c r="B259" i="9"/>
  <c r="C265" i="2"/>
  <c r="B265" i="2"/>
  <c r="K268" i="1"/>
  <c r="D268" i="1"/>
  <c r="B23" i="8"/>
  <c r="C23" i="8" s="1"/>
  <c r="B264" i="2"/>
  <c r="C264" i="2"/>
  <c r="K267" i="1"/>
  <c r="D267" i="1"/>
  <c r="B257" i="9"/>
  <c r="C263" i="2"/>
  <c r="B263" i="2"/>
  <c r="K266" i="1"/>
  <c r="D266" i="1"/>
  <c r="B256" i="9"/>
  <c r="B262" i="2"/>
  <c r="C262" i="2"/>
  <c r="K265" i="1"/>
  <c r="D265" i="1"/>
  <c r="B255" i="9"/>
  <c r="C261" i="2"/>
  <c r="B261" i="2"/>
  <c r="K264" i="1"/>
  <c r="D264" i="1"/>
  <c r="B20" i="9"/>
  <c r="B254" i="9"/>
  <c r="F46" i="8"/>
  <c r="G46" i="8" s="1"/>
  <c r="F47" i="8"/>
  <c r="G47" i="8" s="1"/>
  <c r="B46" i="8"/>
  <c r="C46" i="8" s="1"/>
  <c r="B47" i="8"/>
  <c r="C47" i="8" s="1"/>
  <c r="C27" i="2"/>
  <c r="B27" i="2"/>
  <c r="C260" i="2"/>
  <c r="B260" i="2"/>
  <c r="K29" i="1"/>
  <c r="D29" i="1"/>
  <c r="K263" i="1"/>
  <c r="D263" i="1"/>
  <c r="B253" i="9"/>
  <c r="C259" i="2"/>
  <c r="B259" i="2"/>
  <c r="K262" i="1"/>
  <c r="D262" i="1"/>
  <c r="B252" i="9"/>
  <c r="C258" i="2"/>
  <c r="B258" i="2"/>
  <c r="K261" i="1"/>
  <c r="D261" i="1"/>
  <c r="B251" i="9"/>
  <c r="C257" i="2"/>
  <c r="B257" i="2"/>
  <c r="K260" i="1"/>
  <c r="D260" i="1"/>
  <c r="B250" i="9"/>
  <c r="B256" i="2"/>
  <c r="C256" i="2"/>
  <c r="K259" i="1"/>
  <c r="D259" i="1"/>
  <c r="D288" i="2" l="1"/>
  <c r="E288" i="2"/>
  <c r="D278" i="9"/>
  <c r="G52" i="8"/>
  <c r="C281" i="9"/>
  <c r="D281" i="9" s="1"/>
  <c r="D287" i="2"/>
  <c r="E287" i="2"/>
  <c r="C416" i="8"/>
  <c r="D280" i="9"/>
  <c r="F50" i="8"/>
  <c r="G50" i="8" s="1"/>
  <c r="D286" i="2"/>
  <c r="E286" i="2"/>
  <c r="D285" i="2"/>
  <c r="B50" i="8"/>
  <c r="C22" i="9" s="1"/>
  <c r="D22" i="9" s="1"/>
  <c r="C279" i="9"/>
  <c r="D279" i="9" s="1"/>
  <c r="E285" i="2"/>
  <c r="D284" i="2"/>
  <c r="K50" i="8"/>
  <c r="C414" i="8"/>
  <c r="E50" i="8"/>
  <c r="E284" i="2"/>
  <c r="I50" i="8"/>
  <c r="C49" i="8"/>
  <c r="C277" i="9"/>
  <c r="D277" i="9" s="1"/>
  <c r="D283" i="2"/>
  <c r="E283" i="2"/>
  <c r="E281" i="2"/>
  <c r="E282" i="2"/>
  <c r="D21" i="9"/>
  <c r="C263" i="9"/>
  <c r="D263" i="9" s="1"/>
  <c r="C274" i="9"/>
  <c r="D274" i="9" s="1"/>
  <c r="C276" i="9"/>
  <c r="D276" i="9" s="1"/>
  <c r="C275" i="9"/>
  <c r="D275" i="9" s="1"/>
  <c r="D282" i="2"/>
  <c r="D281" i="2"/>
  <c r="C293" i="8"/>
  <c r="C269" i="9"/>
  <c r="D269" i="9" s="1"/>
  <c r="C397" i="8"/>
  <c r="C389" i="8"/>
  <c r="C267" i="9"/>
  <c r="D267" i="9" s="1"/>
  <c r="C388" i="8"/>
  <c r="D280" i="2"/>
  <c r="E280" i="2"/>
  <c r="C273" i="9"/>
  <c r="D273" i="9" s="1"/>
  <c r="E279" i="2"/>
  <c r="D279" i="2"/>
  <c r="C272" i="9"/>
  <c r="D272" i="9" s="1"/>
  <c r="D278" i="2"/>
  <c r="D277" i="2"/>
  <c r="E278" i="2"/>
  <c r="C271" i="9"/>
  <c r="D271" i="9" s="1"/>
  <c r="E277" i="2"/>
  <c r="D276" i="2"/>
  <c r="C270" i="9"/>
  <c r="D270" i="9" s="1"/>
  <c r="E276" i="2"/>
  <c r="C268" i="9"/>
  <c r="D268" i="9" s="1"/>
  <c r="E275" i="2"/>
  <c r="D275" i="2"/>
  <c r="E274" i="2"/>
  <c r="D274" i="2"/>
  <c r="D272" i="2"/>
  <c r="E273" i="2"/>
  <c r="D273" i="2"/>
  <c r="C266" i="9"/>
  <c r="D266" i="9" s="1"/>
  <c r="E272" i="2"/>
  <c r="C265" i="9"/>
  <c r="D265" i="9" s="1"/>
  <c r="E271" i="2"/>
  <c r="D271" i="2"/>
  <c r="C264" i="9"/>
  <c r="D264" i="9" s="1"/>
  <c r="E270" i="2"/>
  <c r="D269" i="2"/>
  <c r="D270" i="2"/>
  <c r="E269" i="2"/>
  <c r="C262" i="9"/>
  <c r="D262" i="9" s="1"/>
  <c r="E267" i="2"/>
  <c r="D267" i="2"/>
  <c r="D268" i="2"/>
  <c r="E268" i="2"/>
  <c r="D261" i="9"/>
  <c r="C260" i="9"/>
  <c r="D260" i="9" s="1"/>
  <c r="C258" i="9"/>
  <c r="D258" i="9" s="1"/>
  <c r="C259" i="9"/>
  <c r="D259" i="9" s="1"/>
  <c r="C257" i="9"/>
  <c r="D257" i="9" s="1"/>
  <c r="C256" i="9"/>
  <c r="D256" i="9" s="1"/>
  <c r="F48" i="8"/>
  <c r="C20" i="9"/>
  <c r="D20" i="9" s="1"/>
  <c r="C255" i="9"/>
  <c r="D255" i="9" s="1"/>
  <c r="C254" i="9"/>
  <c r="D254" i="9" s="1"/>
  <c r="D253" i="9"/>
  <c r="D252" i="9"/>
  <c r="C251" i="9"/>
  <c r="D251" i="9" s="1"/>
  <c r="C250" i="9"/>
  <c r="D250" i="9" s="1"/>
  <c r="B249" i="9"/>
  <c r="C255" i="2"/>
  <c r="E266" i="2" s="1"/>
  <c r="B255" i="2"/>
  <c r="D266" i="2" s="1"/>
  <c r="K258" i="1"/>
  <c r="D258" i="1"/>
  <c r="B248" i="9"/>
  <c r="C254" i="2"/>
  <c r="B254" i="2"/>
  <c r="K257" i="1"/>
  <c r="D257" i="1"/>
  <c r="B247" i="9"/>
  <c r="C253" i="2"/>
  <c r="B253" i="2"/>
  <c r="K256" i="1"/>
  <c r="D256" i="1"/>
  <c r="C50" i="8" l="1"/>
  <c r="C52" i="8"/>
  <c r="C53" i="8"/>
  <c r="G53" i="8"/>
  <c r="D265" i="2"/>
  <c r="E265" i="2"/>
  <c r="E264" i="2"/>
  <c r="D264" i="2"/>
  <c r="C249" i="9"/>
  <c r="D249" i="9" s="1"/>
  <c r="C248" i="9"/>
  <c r="D248" i="9" s="1"/>
  <c r="C247" i="9"/>
  <c r="D247" i="9" s="1"/>
  <c r="B246" i="9"/>
  <c r="C246" i="9" l="1"/>
  <c r="D246" i="9" s="1"/>
  <c r="C252" i="2"/>
  <c r="E263" i="2" s="1"/>
  <c r="B252" i="2"/>
  <c r="D263" i="2" s="1"/>
  <c r="K255" i="1"/>
  <c r="D255" i="1"/>
  <c r="B245" i="9" l="1"/>
  <c r="C245" i="9"/>
  <c r="C251" i="2"/>
  <c r="E262" i="2" s="1"/>
  <c r="B251" i="2"/>
  <c r="D262" i="2" s="1"/>
  <c r="K254" i="1"/>
  <c r="D254" i="1"/>
  <c r="D245" i="9" l="1"/>
  <c r="B244" i="9"/>
  <c r="C244" i="9"/>
  <c r="C250" i="2"/>
  <c r="E261" i="2" s="1"/>
  <c r="B250" i="2"/>
  <c r="D261" i="2" s="1"/>
  <c r="K253" i="1"/>
  <c r="D253" i="1"/>
  <c r="D244" i="9" l="1"/>
  <c r="B243" i="9"/>
  <c r="B19" i="9"/>
  <c r="C243" i="9"/>
  <c r="C249" i="2"/>
  <c r="E260" i="2" s="1"/>
  <c r="B249" i="2"/>
  <c r="D260" i="2" s="1"/>
  <c r="K252" i="1"/>
  <c r="D252" i="1"/>
  <c r="C48" i="8" l="1"/>
  <c r="G48" i="8"/>
  <c r="D243" i="9"/>
  <c r="C26" i="2"/>
  <c r="B26" i="2"/>
  <c r="B242" i="9"/>
  <c r="C242" i="9"/>
  <c r="C248" i="2"/>
  <c r="E259" i="2" s="1"/>
  <c r="B248" i="2"/>
  <c r="D259" i="2" s="1"/>
  <c r="K28" i="1"/>
  <c r="D28" i="1"/>
  <c r="K251" i="1"/>
  <c r="D251" i="1"/>
  <c r="D242" i="9" l="1"/>
  <c r="B241" i="9"/>
  <c r="C24" i="9"/>
  <c r="C25" i="9"/>
  <c r="C241" i="9"/>
  <c r="C247" i="2"/>
  <c r="E258" i="2" s="1"/>
  <c r="B247" i="2"/>
  <c r="D258" i="2" s="1"/>
  <c r="K250" i="1"/>
  <c r="D250" i="1"/>
  <c r="B246" i="2"/>
  <c r="C246" i="2"/>
  <c r="B240" i="9"/>
  <c r="C240" i="9"/>
  <c r="K249" i="1"/>
  <c r="D249" i="1"/>
  <c r="B239" i="9"/>
  <c r="C239" i="9"/>
  <c r="C245" i="2"/>
  <c r="B245" i="2"/>
  <c r="K248" i="1"/>
  <c r="D248" i="1"/>
  <c r="B238" i="9"/>
  <c r="C244" i="2"/>
  <c r="B244" i="2"/>
  <c r="K247" i="1"/>
  <c r="D247" i="1"/>
  <c r="B243" i="2"/>
  <c r="C243" i="2"/>
  <c r="B237" i="9"/>
  <c r="K246" i="1"/>
  <c r="D246" i="1"/>
  <c r="B236" i="9"/>
  <c r="C28" i="9"/>
  <c r="C29" i="9"/>
  <c r="C30" i="9"/>
  <c r="C38" i="9"/>
  <c r="C44" i="9"/>
  <c r="C50" i="9"/>
  <c r="C52" i="9"/>
  <c r="C54" i="9"/>
  <c r="C60" i="9"/>
  <c r="C68" i="9"/>
  <c r="C69" i="9"/>
  <c r="C70" i="9"/>
  <c r="C76" i="9"/>
  <c r="C80" i="9"/>
  <c r="C81" i="9"/>
  <c r="C84" i="9"/>
  <c r="C86" i="9"/>
  <c r="C87" i="9"/>
  <c r="C88" i="9"/>
  <c r="C92" i="9"/>
  <c r="C96" i="9"/>
  <c r="C104" i="9"/>
  <c r="C109" i="9"/>
  <c r="C110" i="9"/>
  <c r="C111" i="9"/>
  <c r="C114" i="9"/>
  <c r="C116" i="9"/>
  <c r="C117" i="9"/>
  <c r="C120" i="9"/>
  <c r="C122" i="9"/>
  <c r="C123" i="9"/>
  <c r="C124" i="9"/>
  <c r="C126" i="9"/>
  <c r="C128" i="9"/>
  <c r="C130" i="9"/>
  <c r="C131" i="9"/>
  <c r="C133" i="9"/>
  <c r="C134" i="9"/>
  <c r="C135" i="9"/>
  <c r="C137" i="9"/>
  <c r="C139" i="9"/>
  <c r="C140" i="9"/>
  <c r="C141" i="9"/>
  <c r="C142" i="9"/>
  <c r="C143" i="9"/>
  <c r="C144" i="9"/>
  <c r="C145" i="9"/>
  <c r="C147" i="9"/>
  <c r="C148" i="9"/>
  <c r="C149" i="9"/>
  <c r="C150" i="9"/>
  <c r="C152" i="9"/>
  <c r="C156" i="9"/>
  <c r="C157" i="9"/>
  <c r="C160" i="9"/>
  <c r="C163" i="9"/>
  <c r="C166" i="9"/>
  <c r="C168" i="9"/>
  <c r="C170" i="9"/>
  <c r="C172" i="9"/>
  <c r="C173" i="9"/>
  <c r="C174" i="9"/>
  <c r="C176" i="9"/>
  <c r="C177" i="9"/>
  <c r="C178" i="9"/>
  <c r="C180" i="9"/>
  <c r="C181" i="9"/>
  <c r="C182" i="9"/>
  <c r="C184" i="9"/>
  <c r="C186" i="9"/>
  <c r="C188" i="9"/>
  <c r="C190" i="9"/>
  <c r="C191" i="9"/>
  <c r="C193" i="9"/>
  <c r="C196" i="9"/>
  <c r="C198" i="9"/>
  <c r="C199" i="9"/>
  <c r="C200" i="9"/>
  <c r="C204" i="9"/>
  <c r="C205" i="9"/>
  <c r="C209" i="9"/>
  <c r="C210" i="9"/>
  <c r="C214" i="9"/>
  <c r="C216" i="9"/>
  <c r="C219" i="9"/>
  <c r="C221" i="9"/>
  <c r="C222" i="9"/>
  <c r="C223" i="9"/>
  <c r="C227" i="9"/>
  <c r="C228" i="9"/>
  <c r="C229" i="9"/>
  <c r="C230" i="9"/>
  <c r="C233" i="9"/>
  <c r="C242" i="2"/>
  <c r="B242" i="2"/>
  <c r="K245" i="1"/>
  <c r="D245" i="1"/>
  <c r="B235" i="9"/>
  <c r="C241" i="2"/>
  <c r="B241" i="2"/>
  <c r="K244" i="1"/>
  <c r="D244" i="1"/>
  <c r="B234" i="9"/>
  <c r="B240" i="2"/>
  <c r="C240" i="2"/>
  <c r="K243" i="1"/>
  <c r="D243" i="1"/>
  <c r="B233" i="9"/>
  <c r="C239" i="2"/>
  <c r="B239" i="2"/>
  <c r="K242" i="1"/>
  <c r="D242" i="1"/>
  <c r="B232" i="9"/>
  <c r="C238" i="2"/>
  <c r="B238" i="2"/>
  <c r="K241" i="1"/>
  <c r="D241" i="1"/>
  <c r="B25" i="2"/>
  <c r="C25" i="2"/>
  <c r="B231" i="9"/>
  <c r="B24" i="9"/>
  <c r="B25" i="9"/>
  <c r="B18" i="9"/>
  <c r="B237" i="2"/>
  <c r="C237" i="2"/>
  <c r="K240" i="1"/>
  <c r="D240" i="1"/>
  <c r="K27" i="1"/>
  <c r="D27" i="1"/>
  <c r="B230" i="9"/>
  <c r="C236" i="2"/>
  <c r="B236" i="2"/>
  <c r="K239" i="1"/>
  <c r="D239" i="1"/>
  <c r="B229" i="9"/>
  <c r="B31" i="2"/>
  <c r="C235" i="2"/>
  <c r="B235" i="2"/>
  <c r="K238" i="1"/>
  <c r="D238" i="1"/>
  <c r="B228" i="9"/>
  <c r="B234" i="2"/>
  <c r="C234" i="2"/>
  <c r="K237" i="1"/>
  <c r="D237" i="1"/>
  <c r="B227" i="9"/>
  <c r="C233" i="2"/>
  <c r="B233" i="2"/>
  <c r="K236" i="1"/>
  <c r="D236" i="1"/>
  <c r="B226" i="9"/>
  <c r="B232" i="2"/>
  <c r="C232" i="2"/>
  <c r="K235" i="1"/>
  <c r="D235" i="1"/>
  <c r="B225" i="9"/>
  <c r="B231" i="2"/>
  <c r="C231" i="2"/>
  <c r="C20" i="2"/>
  <c r="C21" i="2"/>
  <c r="C22" i="2"/>
  <c r="C23" i="2"/>
  <c r="C24" i="2"/>
  <c r="K234" i="1"/>
  <c r="D234" i="1"/>
  <c r="B224" i="9"/>
  <c r="C230" i="2"/>
  <c r="B230" i="2"/>
  <c r="K233" i="1"/>
  <c r="D233" i="1"/>
  <c r="B223" i="9"/>
  <c r="F45" i="8"/>
  <c r="G45" i="8" s="1"/>
  <c r="C229" i="2"/>
  <c r="B229" i="2"/>
  <c r="K232" i="1"/>
  <c r="D232" i="1"/>
  <c r="B222" i="9"/>
  <c r="C228" i="2"/>
  <c r="B228" i="2"/>
  <c r="K231" i="1"/>
  <c r="D231" i="1"/>
  <c r="B221" i="9"/>
  <c r="C226" i="2"/>
  <c r="C227" i="2"/>
  <c r="B226" i="2"/>
  <c r="B227" i="2"/>
  <c r="K230" i="1"/>
  <c r="D230" i="1"/>
  <c r="B220" i="9"/>
  <c r="F39" i="8"/>
  <c r="G39" i="8" s="1"/>
  <c r="F40" i="8"/>
  <c r="G40" i="8" s="1"/>
  <c r="F41" i="8"/>
  <c r="G41" i="8" s="1"/>
  <c r="F42" i="8"/>
  <c r="G42" i="8" s="1"/>
  <c r="F43" i="8"/>
  <c r="G43" i="8" s="1"/>
  <c r="F44" i="8"/>
  <c r="G44" i="8" s="1"/>
  <c r="K229" i="1"/>
  <c r="D229" i="1"/>
  <c r="B219" i="9"/>
  <c r="B225" i="2"/>
  <c r="C225" i="2"/>
  <c r="K228" i="1"/>
  <c r="D228" i="1"/>
  <c r="B218" i="9"/>
  <c r="B17" i="9"/>
  <c r="B45" i="8"/>
  <c r="C45" i="8" s="1"/>
  <c r="C224" i="2"/>
  <c r="B224" i="2"/>
  <c r="B24" i="2"/>
  <c r="K26" i="1"/>
  <c r="D26" i="1"/>
  <c r="K227" i="1"/>
  <c r="D227" i="1"/>
  <c r="B217" i="9"/>
  <c r="C223" i="2"/>
  <c r="B223" i="2"/>
  <c r="K226" i="1"/>
  <c r="D226" i="1"/>
  <c r="B216" i="9"/>
  <c r="C222" i="2"/>
  <c r="B222" i="2"/>
  <c r="K225" i="1"/>
  <c r="D225" i="1"/>
  <c r="B215" i="9"/>
  <c r="C221" i="2"/>
  <c r="B221" i="2"/>
  <c r="K224" i="1"/>
  <c r="D224" i="1"/>
  <c r="B214" i="9"/>
  <c r="C220" i="2"/>
  <c r="B220" i="2"/>
  <c r="K223" i="1"/>
  <c r="D223" i="1"/>
  <c r="B213" i="9"/>
  <c r="C219" i="2"/>
  <c r="B219" i="2"/>
  <c r="K222" i="1"/>
  <c r="D222" i="1"/>
  <c r="B212" i="9"/>
  <c r="B218" i="2"/>
  <c r="C218" i="2"/>
  <c r="K221" i="1"/>
  <c r="D221" i="1"/>
  <c r="B211" i="9"/>
  <c r="F7" i="8"/>
  <c r="G7" i="8" s="1"/>
  <c r="F8" i="8"/>
  <c r="G8" i="8" s="1"/>
  <c r="F9" i="8"/>
  <c r="G9" i="8" s="1"/>
  <c r="F10" i="8"/>
  <c r="G10" i="8" s="1"/>
  <c r="F11" i="8"/>
  <c r="G11" i="8" s="1"/>
  <c r="F12" i="8"/>
  <c r="G12" i="8" s="1"/>
  <c r="F13" i="8"/>
  <c r="G13" i="8" s="1"/>
  <c r="F14" i="8"/>
  <c r="G14" i="8" s="1"/>
  <c r="F15" i="8"/>
  <c r="G15" i="8" s="1"/>
  <c r="F16" i="8"/>
  <c r="G16" i="8" s="1"/>
  <c r="F17" i="8"/>
  <c r="G17" i="8" s="1"/>
  <c r="F18" i="8"/>
  <c r="G18" i="8" s="1"/>
  <c r="F19" i="8"/>
  <c r="G19" i="8" s="1"/>
  <c r="F20" i="8"/>
  <c r="G20" i="8" s="1"/>
  <c r="F21" i="8"/>
  <c r="G21" i="8" s="1"/>
  <c r="F22" i="8"/>
  <c r="G22" i="8" s="1"/>
  <c r="F23" i="8"/>
  <c r="G23" i="8" s="1"/>
  <c r="F24" i="8"/>
  <c r="G24" i="8" s="1"/>
  <c r="F25" i="8"/>
  <c r="G25" i="8" s="1"/>
  <c r="F26" i="8"/>
  <c r="G26" i="8" s="1"/>
  <c r="F27" i="8"/>
  <c r="G27" i="8" s="1"/>
  <c r="F28" i="8"/>
  <c r="G28" i="8" s="1"/>
  <c r="F29" i="8"/>
  <c r="G29" i="8" s="1"/>
  <c r="F30" i="8"/>
  <c r="G30" i="8" s="1"/>
  <c r="F31" i="8"/>
  <c r="G31" i="8" s="1"/>
  <c r="F32" i="8"/>
  <c r="G32" i="8" s="1"/>
  <c r="F33" i="8"/>
  <c r="G33" i="8" s="1"/>
  <c r="F34" i="8"/>
  <c r="G34" i="8" s="1"/>
  <c r="F35" i="8"/>
  <c r="G35" i="8" s="1"/>
  <c r="F36" i="8"/>
  <c r="G36" i="8" s="1"/>
  <c r="F37" i="8"/>
  <c r="G37" i="8" s="1"/>
  <c r="F38" i="8"/>
  <c r="G38" i="8" s="1"/>
  <c r="B217" i="2"/>
  <c r="C217" i="2"/>
  <c r="K220" i="1"/>
  <c r="D220" i="1"/>
  <c r="B210" i="9"/>
  <c r="C216" i="2"/>
  <c r="B216" i="2"/>
  <c r="K219" i="1"/>
  <c r="D219" i="1"/>
  <c r="B209" i="9"/>
  <c r="C215" i="2"/>
  <c r="B215" i="2"/>
  <c r="K218" i="1"/>
  <c r="D218" i="1"/>
  <c r="B213" i="2"/>
  <c r="C213" i="2"/>
  <c r="B214" i="2"/>
  <c r="C214" i="2"/>
  <c r="B41" i="8"/>
  <c r="C41" i="8" s="1"/>
  <c r="B42" i="8"/>
  <c r="C14" i="9" s="1"/>
  <c r="B43" i="8"/>
  <c r="C43" i="8" s="1"/>
  <c r="B16" i="9"/>
  <c r="B206" i="9"/>
  <c r="B207" i="9"/>
  <c r="B208" i="9"/>
  <c r="K217" i="1"/>
  <c r="K216" i="1"/>
  <c r="D216" i="1"/>
  <c r="D217" i="1"/>
  <c r="B23" i="2"/>
  <c r="C212" i="2"/>
  <c r="B212" i="2"/>
  <c r="K25" i="1"/>
  <c r="D25" i="1"/>
  <c r="K215" i="1"/>
  <c r="D215" i="1"/>
  <c r="B205" i="9"/>
  <c r="B211" i="2"/>
  <c r="C211" i="2"/>
  <c r="K214" i="1"/>
  <c r="D214" i="1"/>
  <c r="B204" i="9"/>
  <c r="C210" i="2"/>
  <c r="B210" i="2"/>
  <c r="K213" i="1"/>
  <c r="D213" i="1"/>
  <c r="B203" i="9"/>
  <c r="C209" i="2"/>
  <c r="B209" i="2"/>
  <c r="K212" i="1"/>
  <c r="D212" i="1"/>
  <c r="B202" i="9"/>
  <c r="B15" i="9"/>
  <c r="C208" i="2"/>
  <c r="B208" i="2"/>
  <c r="K211" i="1"/>
  <c r="D211" i="1"/>
  <c r="B201" i="9"/>
  <c r="B207" i="2"/>
  <c r="C207" i="2"/>
  <c r="K210" i="1"/>
  <c r="D210" i="1"/>
  <c r="B22" i="2"/>
  <c r="B200" i="9"/>
  <c r="B206" i="2"/>
  <c r="C206" i="2"/>
  <c r="D209" i="1"/>
  <c r="K209" i="1"/>
  <c r="B199" i="9"/>
  <c r="C205" i="2"/>
  <c r="B205" i="2"/>
  <c r="K208" i="1"/>
  <c r="D208" i="1"/>
  <c r="B198" i="9"/>
  <c r="C204" i="2"/>
  <c r="B204" i="2"/>
  <c r="K207" i="1"/>
  <c r="D207" i="1"/>
  <c r="B197" i="9"/>
  <c r="C203" i="2"/>
  <c r="B203" i="2"/>
  <c r="K206" i="1"/>
  <c r="D206" i="1"/>
  <c r="B196" i="9"/>
  <c r="C202" i="2"/>
  <c r="B202" i="2"/>
  <c r="K205" i="1"/>
  <c r="D205" i="1"/>
  <c r="B195" i="9"/>
  <c r="C201" i="2"/>
  <c r="B201" i="2"/>
  <c r="K204" i="1"/>
  <c r="D204" i="1"/>
  <c r="B194" i="9"/>
  <c r="C200" i="2"/>
  <c r="B200" i="2"/>
  <c r="K24" i="1"/>
  <c r="D24" i="1"/>
  <c r="K203" i="1"/>
  <c r="D203" i="1"/>
  <c r="B193" i="9"/>
  <c r="C199" i="2"/>
  <c r="B199" i="2"/>
  <c r="K202" i="1"/>
  <c r="D202" i="1"/>
  <c r="B191" i="9"/>
  <c r="B192" i="9"/>
  <c r="C198" i="2"/>
  <c r="C197" i="2"/>
  <c r="B197" i="2"/>
  <c r="B198" i="2"/>
  <c r="K201" i="1"/>
  <c r="D201" i="1"/>
  <c r="K200" i="1"/>
  <c r="D200" i="1"/>
  <c r="B190" i="9"/>
  <c r="C196" i="2"/>
  <c r="B196" i="2"/>
  <c r="K199" i="1"/>
  <c r="D199" i="1"/>
  <c r="B189" i="9"/>
  <c r="C195" i="2"/>
  <c r="B195" i="2"/>
  <c r="K198" i="1"/>
  <c r="D198" i="1"/>
  <c r="B188" i="9"/>
  <c r="C194" i="2"/>
  <c r="B194" i="2"/>
  <c r="K197" i="1"/>
  <c r="D197" i="1"/>
  <c r="B187" i="9"/>
  <c r="C193" i="2"/>
  <c r="B193" i="2"/>
  <c r="K196" i="1"/>
  <c r="D196" i="1"/>
  <c r="B186" i="9"/>
  <c r="C192" i="2"/>
  <c r="B192" i="2"/>
  <c r="K195" i="1"/>
  <c r="D195" i="1"/>
  <c r="B185" i="9"/>
  <c r="C191" i="2"/>
  <c r="B191" i="2"/>
  <c r="K194" i="1"/>
  <c r="D194" i="1"/>
  <c r="B184" i="9"/>
  <c r="C190" i="2"/>
  <c r="B190" i="2"/>
  <c r="K193" i="1"/>
  <c r="D193" i="1"/>
  <c r="B183" i="9"/>
  <c r="C189" i="2"/>
  <c r="B189" i="2"/>
  <c r="K192" i="1"/>
  <c r="D192" i="1"/>
  <c r="B14" i="9"/>
  <c r="B182" i="9"/>
  <c r="B188" i="2"/>
  <c r="C188" i="2"/>
  <c r="B21" i="2"/>
  <c r="K23" i="1"/>
  <c r="D23" i="1"/>
  <c r="K191" i="1"/>
  <c r="D191" i="1"/>
  <c r="B181" i="9"/>
  <c r="C187" i="2"/>
  <c r="B187" i="2"/>
  <c r="K190" i="1"/>
  <c r="D190" i="1"/>
  <c r="B180" i="9"/>
  <c r="C186" i="2"/>
  <c r="B186" i="2"/>
  <c r="K189" i="1"/>
  <c r="D189" i="1"/>
  <c r="B179" i="9"/>
  <c r="C185" i="2"/>
  <c r="B185" i="2"/>
  <c r="K188" i="1"/>
  <c r="D188" i="1"/>
  <c r="K187" i="1"/>
  <c r="B178" i="9"/>
  <c r="B10" i="2"/>
  <c r="C10" i="2"/>
  <c r="B11" i="2"/>
  <c r="C11" i="2"/>
  <c r="B12" i="2"/>
  <c r="C12" i="2"/>
  <c r="B184" i="2"/>
  <c r="C184" i="2"/>
  <c r="D187" i="1"/>
  <c r="B177" i="9"/>
  <c r="C183" i="2"/>
  <c r="B183" i="2"/>
  <c r="K186" i="1"/>
  <c r="D186" i="1"/>
  <c r="B176" i="9"/>
  <c r="C182" i="2"/>
  <c r="B182" i="2"/>
  <c r="K185" i="1"/>
  <c r="D185" i="1"/>
  <c r="C181" i="2"/>
  <c r="B181" i="2"/>
  <c r="B13" i="9"/>
  <c r="B175" i="9"/>
  <c r="D184" i="1"/>
  <c r="K184" i="1"/>
  <c r="B174" i="9"/>
  <c r="C180" i="2"/>
  <c r="B180" i="2"/>
  <c r="K183" i="1"/>
  <c r="D183" i="1"/>
  <c r="B173" i="9"/>
  <c r="C179" i="2"/>
  <c r="B179" i="2"/>
  <c r="K182" i="1"/>
  <c r="D182" i="1"/>
  <c r="B172" i="9"/>
  <c r="C178" i="2"/>
  <c r="B178" i="2"/>
  <c r="K181" i="1"/>
  <c r="D181" i="1"/>
  <c r="K180" i="1"/>
  <c r="B171" i="9"/>
  <c r="B20" i="2"/>
  <c r="B177" i="2"/>
  <c r="C177" i="2"/>
  <c r="D180" i="1"/>
  <c r="B170" i="9"/>
  <c r="C176" i="2"/>
  <c r="B176" i="2"/>
  <c r="K22" i="1"/>
  <c r="D22" i="1"/>
  <c r="K179" i="1"/>
  <c r="D179" i="1"/>
  <c r="B169" i="9"/>
  <c r="C175" i="2"/>
  <c r="B175" i="2"/>
  <c r="K178" i="1"/>
  <c r="D178" i="1"/>
  <c r="B168" i="9"/>
  <c r="C174" i="2"/>
  <c r="B174" i="2"/>
  <c r="K177" i="1"/>
  <c r="D177" i="1"/>
  <c r="B167" i="9"/>
  <c r="C173" i="2"/>
  <c r="B173" i="2"/>
  <c r="K176" i="1"/>
  <c r="D176" i="1"/>
  <c r="B166" i="9"/>
  <c r="C172" i="2"/>
  <c r="B172" i="2"/>
  <c r="K175" i="1"/>
  <c r="D175" i="1"/>
  <c r="B165" i="9"/>
  <c r="B171" i="2"/>
  <c r="C171" i="2"/>
  <c r="K174" i="1"/>
  <c r="D174" i="1"/>
  <c r="B164" i="9"/>
  <c r="B170" i="2"/>
  <c r="C170" i="2"/>
  <c r="K173" i="1"/>
  <c r="D173" i="1"/>
  <c r="B163" i="9"/>
  <c r="C169" i="2"/>
  <c r="B169" i="2"/>
  <c r="K172" i="1"/>
  <c r="D172" i="1"/>
  <c r="B162" i="9"/>
  <c r="B168" i="2"/>
  <c r="C168" i="2"/>
  <c r="K171" i="1"/>
  <c r="D171" i="1"/>
  <c r="B161" i="9"/>
  <c r="C167" i="2"/>
  <c r="B167" i="2"/>
  <c r="K170" i="1"/>
  <c r="D170" i="1"/>
  <c r="B12" i="9"/>
  <c r="B160" i="9"/>
  <c r="C166" i="2"/>
  <c r="B166" i="2"/>
  <c r="K169" i="1"/>
  <c r="D169" i="1"/>
  <c r="B159" i="9"/>
  <c r="C165" i="2"/>
  <c r="B165" i="2"/>
  <c r="K168" i="1"/>
  <c r="D168" i="1"/>
  <c r="B158" i="9"/>
  <c r="C164" i="2"/>
  <c r="B164" i="2"/>
  <c r="C19" i="2"/>
  <c r="B19" i="2"/>
  <c r="K21" i="1"/>
  <c r="D21" i="1"/>
  <c r="K167" i="1"/>
  <c r="D167" i="1"/>
  <c r="B157" i="9"/>
  <c r="B163" i="2"/>
  <c r="C163" i="2"/>
  <c r="K166" i="1"/>
  <c r="D166" i="1"/>
  <c r="B155" i="9"/>
  <c r="B156" i="9"/>
  <c r="C161" i="2"/>
  <c r="C162" i="2"/>
  <c r="B161" i="2"/>
  <c r="B162" i="2"/>
  <c r="K164" i="1"/>
  <c r="K165" i="1"/>
  <c r="D164" i="1"/>
  <c r="D165" i="1"/>
  <c r="B154" i="9"/>
  <c r="C160" i="2"/>
  <c r="B160" i="2"/>
  <c r="K163" i="1"/>
  <c r="D163" i="1"/>
  <c r="B153" i="9"/>
  <c r="B159" i="2"/>
  <c r="C159" i="2"/>
  <c r="K162" i="1"/>
  <c r="D162" i="1"/>
  <c r="B152" i="9"/>
  <c r="C158" i="2"/>
  <c r="B158" i="2"/>
  <c r="K161" i="1"/>
  <c r="D161" i="1"/>
  <c r="B149" i="9"/>
  <c r="B150" i="9"/>
  <c r="B151" i="9"/>
  <c r="C157" i="2"/>
  <c r="B157" i="2"/>
  <c r="K160" i="1"/>
  <c r="D160" i="1"/>
  <c r="B28" i="8"/>
  <c r="C28" i="8" s="1"/>
  <c r="B29" i="8"/>
  <c r="C29" i="8" s="1"/>
  <c r="B30" i="8"/>
  <c r="C30" i="8" s="1"/>
  <c r="B31" i="8"/>
  <c r="C31" i="8" s="1"/>
  <c r="B32" i="8"/>
  <c r="C4" i="9" s="1"/>
  <c r="B33" i="8"/>
  <c r="C5" i="9" s="1"/>
  <c r="B34" i="8"/>
  <c r="C6" i="9" s="1"/>
  <c r="B35" i="8"/>
  <c r="C35" i="8" s="1"/>
  <c r="B36" i="8"/>
  <c r="C36" i="8" s="1"/>
  <c r="B37" i="8"/>
  <c r="C9" i="9" s="1"/>
  <c r="B38" i="8"/>
  <c r="C38" i="8" s="1"/>
  <c r="B39" i="8"/>
  <c r="C39" i="8" s="1"/>
  <c r="B156" i="2"/>
  <c r="C156" i="2"/>
  <c r="K20" i="1"/>
  <c r="D20" i="1"/>
  <c r="K159" i="1"/>
  <c r="D159" i="1"/>
  <c r="C155" i="2"/>
  <c r="B155" i="2"/>
  <c r="K158" i="1"/>
  <c r="D158" i="1"/>
  <c r="B148" i="9"/>
  <c r="C154" i="2"/>
  <c r="B154" i="2"/>
  <c r="K157" i="1"/>
  <c r="D157" i="1"/>
  <c r="B11" i="9"/>
  <c r="B147" i="9"/>
  <c r="C153" i="2"/>
  <c r="B153" i="2"/>
  <c r="C18" i="2"/>
  <c r="B18" i="2"/>
  <c r="K156" i="1"/>
  <c r="D156" i="1"/>
  <c r="B146" i="9"/>
  <c r="B152" i="2"/>
  <c r="C152" i="2"/>
  <c r="K155" i="1"/>
  <c r="D155" i="1"/>
  <c r="B145" i="9"/>
  <c r="C151" i="2"/>
  <c r="B151" i="2"/>
  <c r="K154" i="1"/>
  <c r="D154" i="1"/>
  <c r="B144" i="9"/>
  <c r="C150" i="2"/>
  <c r="B150" i="2"/>
  <c r="K153" i="1"/>
  <c r="D153" i="1"/>
  <c r="B143" i="9"/>
  <c r="C149" i="2"/>
  <c r="B149" i="2"/>
  <c r="K152" i="1"/>
  <c r="D152" i="1"/>
  <c r="B142" i="9"/>
  <c r="C148" i="2"/>
  <c r="B148" i="2"/>
  <c r="K151" i="1"/>
  <c r="D151" i="1"/>
  <c r="B141" i="9"/>
  <c r="B147" i="2"/>
  <c r="C147" i="2"/>
  <c r="K19" i="1"/>
  <c r="D19" i="1"/>
  <c r="K150" i="1"/>
  <c r="D150" i="1"/>
  <c r="B140" i="9"/>
  <c r="C146" i="2"/>
  <c r="B146" i="2"/>
  <c r="K149" i="1"/>
  <c r="D149" i="1"/>
  <c r="B139" i="9"/>
  <c r="D148" i="1"/>
  <c r="B125" i="2"/>
  <c r="C125" i="2"/>
  <c r="B126" i="2"/>
  <c r="C126" i="2"/>
  <c r="B127" i="2"/>
  <c r="C127" i="2"/>
  <c r="B128" i="2"/>
  <c r="C128" i="2"/>
  <c r="B129" i="2"/>
  <c r="C129" i="2"/>
  <c r="B130" i="2"/>
  <c r="C130" i="2"/>
  <c r="B131" i="2"/>
  <c r="C131" i="2"/>
  <c r="B132" i="2"/>
  <c r="C132" i="2"/>
  <c r="B133" i="2"/>
  <c r="C133" i="2"/>
  <c r="B134" i="2"/>
  <c r="C134" i="2"/>
  <c r="B135" i="2"/>
  <c r="C135" i="2"/>
  <c r="B136" i="2"/>
  <c r="C136" i="2"/>
  <c r="B137" i="2"/>
  <c r="C137" i="2"/>
  <c r="B138" i="2"/>
  <c r="C138" i="2"/>
  <c r="B139" i="2"/>
  <c r="C139" i="2"/>
  <c r="B140" i="2"/>
  <c r="C140" i="2"/>
  <c r="B141" i="2"/>
  <c r="C141" i="2"/>
  <c r="B142" i="2"/>
  <c r="C142" i="2"/>
  <c r="B143" i="2"/>
  <c r="C143" i="2"/>
  <c r="B144" i="2"/>
  <c r="C144" i="2"/>
  <c r="B145" i="2"/>
  <c r="C145" i="2"/>
  <c r="K148" i="1"/>
  <c r="B138" i="9"/>
  <c r="K147" i="1"/>
  <c r="D147" i="1"/>
  <c r="B137" i="9"/>
  <c r="K146" i="1"/>
  <c r="D146" i="1"/>
  <c r="B136" i="9"/>
  <c r="K145" i="1"/>
  <c r="D145" i="1"/>
  <c r="B135" i="9"/>
  <c r="K144" i="1"/>
  <c r="D144" i="1"/>
  <c r="B134" i="9"/>
  <c r="B10" i="9"/>
  <c r="C17" i="2"/>
  <c r="B17" i="2"/>
  <c r="K143" i="1"/>
  <c r="D143" i="1"/>
  <c r="B133" i="9"/>
  <c r="K142" i="1"/>
  <c r="D142" i="1"/>
  <c r="D141" i="1"/>
  <c r="B132" i="9"/>
  <c r="K141" i="1"/>
  <c r="B131" i="9"/>
  <c r="K140" i="1"/>
  <c r="D140" i="1"/>
  <c r="B130" i="9"/>
  <c r="K139" i="1"/>
  <c r="D139" i="1"/>
  <c r="B129" i="9"/>
  <c r="K138" i="1"/>
  <c r="D138" i="1"/>
  <c r="B128" i="9"/>
  <c r="K137" i="1"/>
  <c r="D137" i="1"/>
  <c r="B127" i="9"/>
  <c r="D136" i="1"/>
  <c r="K136" i="1"/>
  <c r="B126" i="9"/>
  <c r="K135" i="1"/>
  <c r="D135" i="1"/>
  <c r="B125" i="9"/>
  <c r="K134" i="1"/>
  <c r="D134" i="1"/>
  <c r="B124" i="9"/>
  <c r="K133" i="1"/>
  <c r="D133" i="1"/>
  <c r="B123" i="9"/>
  <c r="K132" i="1"/>
  <c r="D132" i="1"/>
  <c r="B121" i="9"/>
  <c r="B122" i="9"/>
  <c r="B9" i="9"/>
  <c r="B16" i="2"/>
  <c r="C16" i="2"/>
  <c r="K18" i="1"/>
  <c r="D18" i="1"/>
  <c r="K131" i="1"/>
  <c r="D131" i="1"/>
  <c r="K130" i="1"/>
  <c r="D130" i="1"/>
  <c r="B120" i="9"/>
  <c r="K129" i="1"/>
  <c r="D129" i="1"/>
  <c r="B119" i="9"/>
  <c r="K128" i="1"/>
  <c r="D128" i="1"/>
  <c r="B118" i="9"/>
  <c r="B124" i="2"/>
  <c r="C124" i="2"/>
  <c r="K127" i="1"/>
  <c r="D127" i="1"/>
  <c r="K126" i="1"/>
  <c r="B117" i="9"/>
  <c r="B7" i="8"/>
  <c r="C7" i="8" s="1"/>
  <c r="B8" i="8"/>
  <c r="C8" i="8" s="1"/>
  <c r="B9" i="8"/>
  <c r="C9" i="8" s="1"/>
  <c r="B10" i="8"/>
  <c r="C10" i="8" s="1"/>
  <c r="B11" i="8"/>
  <c r="C11" i="8" s="1"/>
  <c r="B12" i="8"/>
  <c r="C12" i="8" s="1"/>
  <c r="B13" i="8"/>
  <c r="C13" i="8" s="1"/>
  <c r="B14" i="8"/>
  <c r="C14" i="8" s="1"/>
  <c r="B15" i="8"/>
  <c r="C15" i="8" s="1"/>
  <c r="B16" i="8"/>
  <c r="C16" i="8" s="1"/>
  <c r="B17" i="8"/>
  <c r="C17" i="8" s="1"/>
  <c r="B18" i="8"/>
  <c r="C18" i="8" s="1"/>
  <c r="B19" i="8"/>
  <c r="C19" i="8" s="1"/>
  <c r="B20" i="8"/>
  <c r="C20" i="8" s="1"/>
  <c r="B21" i="8"/>
  <c r="C21" i="8" s="1"/>
  <c r="B22" i="8"/>
  <c r="C22" i="8" s="1"/>
  <c r="B24" i="8"/>
  <c r="C24" i="8" s="1"/>
  <c r="B25" i="8"/>
  <c r="C25" i="8" s="1"/>
  <c r="B26" i="8"/>
  <c r="C26" i="8" s="1"/>
  <c r="B27" i="8"/>
  <c r="C27" i="8" s="1"/>
  <c r="B123" i="2"/>
  <c r="C123" i="2"/>
  <c r="D126" i="1"/>
  <c r="K125" i="1"/>
  <c r="D125" i="1"/>
  <c r="B116" i="9"/>
  <c r="B122" i="2"/>
  <c r="C122" i="2"/>
  <c r="B115" i="9"/>
  <c r="B121" i="2"/>
  <c r="C121" i="2"/>
  <c r="K124" i="1"/>
  <c r="D17" i="1"/>
  <c r="D124" i="1"/>
  <c r="B114" i="9"/>
  <c r="B120" i="2"/>
  <c r="C120" i="2"/>
  <c r="K123" i="1"/>
  <c r="D123" i="1"/>
  <c r="B113" i="9"/>
  <c r="B119" i="2"/>
  <c r="C119" i="2"/>
  <c r="D122" i="1"/>
  <c r="K122" i="1"/>
  <c r="B112" i="9"/>
  <c r="B118" i="2"/>
  <c r="C118" i="2"/>
  <c r="K121" i="1"/>
  <c r="D121" i="1"/>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27" i="9"/>
  <c r="B4" i="9"/>
  <c r="B5" i="9"/>
  <c r="B6" i="9"/>
  <c r="B7" i="9"/>
  <c r="B8" i="9"/>
  <c r="B3" i="9"/>
  <c r="B117" i="2"/>
  <c r="C117" i="2"/>
  <c r="K120" i="1"/>
  <c r="D120" i="1"/>
  <c r="B116" i="2"/>
  <c r="C116" i="2"/>
  <c r="B15" i="2"/>
  <c r="C15" i="2"/>
  <c r="K17" i="1"/>
  <c r="K119" i="1"/>
  <c r="D119" i="1"/>
  <c r="B115" i="2"/>
  <c r="C115" i="2"/>
  <c r="K118" i="1"/>
  <c r="D118" i="1"/>
  <c r="B114" i="2"/>
  <c r="C114" i="2"/>
  <c r="K117" i="1"/>
  <c r="D117" i="1"/>
  <c r="B113" i="2"/>
  <c r="C113" i="2"/>
  <c r="K116" i="1"/>
  <c r="D116" i="1"/>
  <c r="B112" i="2"/>
  <c r="C112" i="2"/>
  <c r="K115" i="1"/>
  <c r="D115" i="1"/>
  <c r="B111" i="2"/>
  <c r="C111" i="2"/>
  <c r="K114" i="1"/>
  <c r="D114" i="1"/>
  <c r="B110" i="2"/>
  <c r="C110" i="2"/>
  <c r="K113" i="1"/>
  <c r="D113" i="1"/>
  <c r="B109" i="2"/>
  <c r="C109" i="2"/>
  <c r="K112" i="1"/>
  <c r="D112" i="1"/>
  <c r="B108" i="2"/>
  <c r="C108" i="2"/>
  <c r="B14" i="2"/>
  <c r="C14" i="2"/>
  <c r="B93" i="2"/>
  <c r="C93" i="2"/>
  <c r="B94" i="2"/>
  <c r="C94" i="2"/>
  <c r="B95" i="2"/>
  <c r="C95" i="2"/>
  <c r="B96" i="2"/>
  <c r="C96" i="2"/>
  <c r="B97" i="2"/>
  <c r="C97" i="2"/>
  <c r="B98" i="2"/>
  <c r="C98" i="2"/>
  <c r="B99" i="2"/>
  <c r="C99" i="2"/>
  <c r="B100" i="2"/>
  <c r="C100" i="2"/>
  <c r="B101" i="2"/>
  <c r="C101" i="2"/>
  <c r="B102" i="2"/>
  <c r="C102" i="2"/>
  <c r="B103" i="2"/>
  <c r="C103" i="2"/>
  <c r="B104" i="2"/>
  <c r="C104" i="2"/>
  <c r="B105" i="2"/>
  <c r="C105" i="2"/>
  <c r="B106" i="2"/>
  <c r="C106" i="2"/>
  <c r="B107" i="2"/>
  <c r="C107" i="2"/>
  <c r="K111" i="1"/>
  <c r="D111" i="1"/>
  <c r="K110" i="1"/>
  <c r="D110" i="1"/>
  <c r="K109" i="1"/>
  <c r="D109" i="1"/>
  <c r="K108" i="1"/>
  <c r="D108" i="1"/>
  <c r="D107" i="1"/>
  <c r="K16" i="1"/>
  <c r="D16" i="1"/>
  <c r="K107" i="1"/>
  <c r="K106" i="1"/>
  <c r="D106" i="1"/>
  <c r="K105" i="1"/>
  <c r="D105" i="1"/>
  <c r="K104" i="1"/>
  <c r="D104" i="1"/>
  <c r="K103" i="1"/>
  <c r="D103" i="1"/>
  <c r="D102" i="1"/>
  <c r="K102" i="1"/>
  <c r="K101" i="1"/>
  <c r="D101" i="1"/>
  <c r="K100" i="1"/>
  <c r="D100" i="1"/>
  <c r="K99" i="1"/>
  <c r="D99" i="1"/>
  <c r="K98" i="1"/>
  <c r="D98" i="1"/>
  <c r="K97" i="1"/>
  <c r="D97" i="1"/>
  <c r="B13" i="2"/>
  <c r="C13" i="2"/>
  <c r="B92" i="2"/>
  <c r="C92" i="2"/>
  <c r="K96" i="1"/>
  <c r="D96" i="1"/>
  <c r="K95" i="1"/>
  <c r="D95" i="1"/>
  <c r="D14" i="1"/>
  <c r="D15" i="1"/>
  <c r="K15" i="1"/>
  <c r="B91" i="2"/>
  <c r="C91" i="2"/>
  <c r="B80" i="2"/>
  <c r="B81" i="2"/>
  <c r="B82" i="2"/>
  <c r="B83" i="2"/>
  <c r="B84" i="2"/>
  <c r="B85" i="2"/>
  <c r="B86" i="2"/>
  <c r="B87" i="2"/>
  <c r="B88" i="2"/>
  <c r="B89" i="2"/>
  <c r="B90" i="2"/>
  <c r="C80" i="2"/>
  <c r="C81" i="2"/>
  <c r="C82" i="2"/>
  <c r="C83" i="2"/>
  <c r="C84" i="2"/>
  <c r="C85" i="2"/>
  <c r="C86" i="2"/>
  <c r="C87" i="2"/>
  <c r="C88" i="2"/>
  <c r="C89" i="2"/>
  <c r="C90" i="2"/>
  <c r="K94" i="1"/>
  <c r="D94" i="1"/>
  <c r="B79" i="2"/>
  <c r="C79" i="2"/>
  <c r="D93" i="1"/>
  <c r="K93" i="1"/>
  <c r="B35" i="2"/>
  <c r="B36" i="2"/>
  <c r="B37" i="2"/>
  <c r="B38" i="2"/>
  <c r="B39" i="2"/>
  <c r="B40" i="2"/>
  <c r="B41" i="2"/>
  <c r="B42" i="2"/>
  <c r="B43" i="2"/>
  <c r="B44" i="2"/>
  <c r="B45" i="2"/>
  <c r="B46" i="2"/>
  <c r="C35" i="2"/>
  <c r="C36" i="2"/>
  <c r="C37" i="2"/>
  <c r="C38" i="2"/>
  <c r="C39" i="2"/>
  <c r="C40" i="2"/>
  <c r="C41" i="2"/>
  <c r="C42" i="2"/>
  <c r="C43" i="2"/>
  <c r="C44" i="2"/>
  <c r="C45" i="2"/>
  <c r="C46" i="2"/>
  <c r="B47" i="2"/>
  <c r="C47" i="2"/>
  <c r="B48" i="2"/>
  <c r="C48" i="2"/>
  <c r="B49" i="2"/>
  <c r="C49" i="2"/>
  <c r="B50" i="2"/>
  <c r="C50" i="2"/>
  <c r="B51" i="2"/>
  <c r="C51" i="2"/>
  <c r="B52" i="2"/>
  <c r="C52" i="2"/>
  <c r="B53" i="2"/>
  <c r="C53" i="2"/>
  <c r="B54" i="2"/>
  <c r="C54" i="2"/>
  <c r="B55" i="2"/>
  <c r="C55" i="2"/>
  <c r="B56" i="2"/>
  <c r="C56" i="2"/>
  <c r="B57" i="2"/>
  <c r="C57" i="2"/>
  <c r="B58" i="2"/>
  <c r="C58" i="2"/>
  <c r="B59" i="2"/>
  <c r="C59" i="2"/>
  <c r="B60" i="2"/>
  <c r="C60" i="2"/>
  <c r="B61" i="2"/>
  <c r="C61" i="2"/>
  <c r="B62" i="2"/>
  <c r="C62" i="2"/>
  <c r="B63" i="2"/>
  <c r="C63" i="2"/>
  <c r="B64" i="2"/>
  <c r="C64" i="2"/>
  <c r="B65" i="2"/>
  <c r="C65" i="2"/>
  <c r="B66" i="2"/>
  <c r="C66" i="2"/>
  <c r="B67" i="2"/>
  <c r="C67" i="2"/>
  <c r="B68" i="2"/>
  <c r="C68" i="2"/>
  <c r="B69" i="2"/>
  <c r="C69" i="2"/>
  <c r="B70" i="2"/>
  <c r="C70" i="2"/>
  <c r="B71" i="2"/>
  <c r="C71" i="2"/>
  <c r="B72" i="2"/>
  <c r="C72" i="2"/>
  <c r="B73" i="2"/>
  <c r="C73" i="2"/>
  <c r="B74" i="2"/>
  <c r="C74" i="2"/>
  <c r="B75" i="2"/>
  <c r="C75" i="2"/>
  <c r="B76" i="2"/>
  <c r="C76" i="2"/>
  <c r="B77" i="2"/>
  <c r="C77" i="2"/>
  <c r="B78" i="2"/>
  <c r="C78" i="2"/>
  <c r="C34" i="2"/>
  <c r="B34" i="2"/>
  <c r="C8" i="2"/>
  <c r="C9" i="2"/>
  <c r="C7" i="2"/>
  <c r="B8" i="2"/>
  <c r="B9" i="2"/>
  <c r="B7" i="2"/>
  <c r="K92" i="1"/>
  <c r="D92" i="1"/>
  <c r="D72" i="1"/>
  <c r="D73" i="1"/>
  <c r="D74" i="1"/>
  <c r="D75" i="1"/>
  <c r="D76" i="1"/>
  <c r="D77" i="1"/>
  <c r="D78" i="1"/>
  <c r="D79" i="1"/>
  <c r="K72" i="1"/>
  <c r="K73" i="1"/>
  <c r="K74" i="1"/>
  <c r="K75" i="1"/>
  <c r="K76" i="1"/>
  <c r="K77" i="1"/>
  <c r="K78" i="1"/>
  <c r="K79" i="1"/>
  <c r="D84" i="1"/>
  <c r="D85" i="1"/>
  <c r="D86" i="1"/>
  <c r="D87" i="1"/>
  <c r="D88" i="1"/>
  <c r="D89" i="1"/>
  <c r="D90" i="1"/>
  <c r="D91" i="1"/>
  <c r="K84" i="1"/>
  <c r="K85" i="1"/>
  <c r="K86" i="1"/>
  <c r="K87" i="1"/>
  <c r="K88" i="1"/>
  <c r="K89" i="1"/>
  <c r="K90" i="1"/>
  <c r="K91" i="1"/>
  <c r="K14" i="1"/>
  <c r="D60" i="1"/>
  <c r="D61" i="1"/>
  <c r="D62" i="1"/>
  <c r="D63" i="1"/>
  <c r="D64" i="1"/>
  <c r="D65" i="1"/>
  <c r="D66" i="1"/>
  <c r="K83" i="1"/>
  <c r="D83" i="1"/>
  <c r="D81" i="1"/>
  <c r="D82" i="1"/>
  <c r="K81" i="1"/>
  <c r="K82" i="1"/>
  <c r="K80" i="1"/>
  <c r="D80" i="1"/>
  <c r="K12" i="1"/>
  <c r="D12" i="1"/>
  <c r="K13" i="1"/>
  <c r="D13" i="1"/>
  <c r="K60" i="1"/>
  <c r="K61" i="1"/>
  <c r="K62" i="1"/>
  <c r="K63" i="1"/>
  <c r="K64" i="1"/>
  <c r="K71" i="1"/>
  <c r="D71" i="1"/>
  <c r="K70" i="1"/>
  <c r="D70" i="1"/>
  <c r="K69" i="1"/>
  <c r="D69" i="1"/>
  <c r="K68" i="1"/>
  <c r="D68" i="1"/>
  <c r="K67" i="1"/>
  <c r="D67" i="1"/>
  <c r="K66" i="1"/>
  <c r="K65" i="1"/>
  <c r="K48" i="1"/>
  <c r="K49" i="1"/>
  <c r="K50" i="1"/>
  <c r="D48" i="1"/>
  <c r="D49" i="1"/>
  <c r="D50" i="1"/>
  <c r="K51" i="1"/>
  <c r="K52" i="1"/>
  <c r="K53" i="1"/>
  <c r="K54" i="1"/>
  <c r="K55" i="1"/>
  <c r="K56" i="1"/>
  <c r="K57" i="1"/>
  <c r="K58" i="1"/>
  <c r="K59" i="1"/>
  <c r="K36" i="1"/>
  <c r="K37" i="1"/>
  <c r="K38" i="1"/>
  <c r="K39" i="1"/>
  <c r="K40" i="1"/>
  <c r="K41" i="1"/>
  <c r="K42" i="1"/>
  <c r="K43" i="1"/>
  <c r="K44" i="1"/>
  <c r="K45" i="1"/>
  <c r="K46" i="1"/>
  <c r="K47" i="1"/>
  <c r="D51" i="1"/>
  <c r="D52" i="1"/>
  <c r="D53" i="1"/>
  <c r="D54" i="1"/>
  <c r="D55" i="1"/>
  <c r="D56" i="1"/>
  <c r="D57" i="1"/>
  <c r="D58" i="1"/>
  <c r="D59" i="1"/>
  <c r="D36" i="1"/>
  <c r="D37" i="1"/>
  <c r="D38" i="1"/>
  <c r="D39" i="1"/>
  <c r="D40" i="1"/>
  <c r="D41" i="1"/>
  <c r="D42" i="1"/>
  <c r="D43" i="1"/>
  <c r="D44" i="1"/>
  <c r="D45" i="1"/>
  <c r="D46" i="1"/>
  <c r="D47" i="1"/>
  <c r="K11" i="1"/>
  <c r="K10" i="1"/>
  <c r="K9" i="1"/>
  <c r="K8" i="1"/>
  <c r="D11" i="1"/>
  <c r="D10" i="1"/>
  <c r="D9" i="1"/>
  <c r="D8" i="1"/>
  <c r="B40" i="8"/>
  <c r="C12" i="9" s="1"/>
  <c r="B44" i="8"/>
  <c r="C10" i="9" l="1"/>
  <c r="C106" i="9"/>
  <c r="D106" i="9" s="1"/>
  <c r="C164" i="9"/>
  <c r="D164" i="9" s="1"/>
  <c r="C167" i="9"/>
  <c r="D167" i="9" s="1"/>
  <c r="C119" i="9"/>
  <c r="D119" i="9" s="1"/>
  <c r="C48" i="9"/>
  <c r="D48" i="9" s="1"/>
  <c r="D104" i="9"/>
  <c r="C15" i="9"/>
  <c r="D15" i="9" s="1"/>
  <c r="C3" i="9"/>
  <c r="D3" i="9" s="1"/>
  <c r="C121" i="9"/>
  <c r="D121" i="9" s="1"/>
  <c r="C105" i="9"/>
  <c r="D105" i="9" s="1"/>
  <c r="C45" i="9"/>
  <c r="D45" i="9" s="1"/>
  <c r="E257" i="2"/>
  <c r="D257" i="2"/>
  <c r="E256" i="2"/>
  <c r="D256" i="2"/>
  <c r="D255" i="2"/>
  <c r="E255" i="2"/>
  <c r="C55" i="9"/>
  <c r="D55" i="9" s="1"/>
  <c r="C67" i="9"/>
  <c r="D67" i="9" s="1"/>
  <c r="C127" i="9"/>
  <c r="D127" i="9" s="1"/>
  <c r="C42" i="9"/>
  <c r="D42" i="9" s="1"/>
  <c r="C113" i="9"/>
  <c r="D113" i="9" s="1"/>
  <c r="E254" i="2"/>
  <c r="D254" i="2"/>
  <c r="C146" i="9"/>
  <c r="D146" i="9" s="1"/>
  <c r="C99" i="9"/>
  <c r="D99" i="9" s="1"/>
  <c r="C158" i="9"/>
  <c r="D158" i="9" s="1"/>
  <c r="C63" i="9"/>
  <c r="D63" i="9" s="1"/>
  <c r="E253" i="2"/>
  <c r="D253" i="2"/>
  <c r="D252" i="2"/>
  <c r="E252" i="2"/>
  <c r="D30" i="9"/>
  <c r="E251" i="2"/>
  <c r="C62" i="9"/>
  <c r="D62" i="9" s="1"/>
  <c r="C125" i="9"/>
  <c r="D125" i="9" s="1"/>
  <c r="C161" i="9"/>
  <c r="D161" i="9" s="1"/>
  <c r="C46" i="9"/>
  <c r="D46" i="9" s="1"/>
  <c r="C213" i="9"/>
  <c r="D213" i="9" s="1"/>
  <c r="C132" i="9"/>
  <c r="D132" i="9" s="1"/>
  <c r="C94" i="9"/>
  <c r="D94" i="9" s="1"/>
  <c r="C101" i="9"/>
  <c r="D101" i="9" s="1"/>
  <c r="C59" i="9"/>
  <c r="D59" i="9" s="1"/>
  <c r="C43" i="9"/>
  <c r="D43" i="9" s="1"/>
  <c r="C51" i="9"/>
  <c r="D51" i="9" s="1"/>
  <c r="C179" i="9"/>
  <c r="D179" i="9" s="1"/>
  <c r="C34" i="9"/>
  <c r="D34" i="9" s="1"/>
  <c r="C90" i="9"/>
  <c r="D90" i="9" s="1"/>
  <c r="C58" i="9"/>
  <c r="D58" i="9" s="1"/>
  <c r="D150" i="9"/>
  <c r="C102" i="9"/>
  <c r="D102" i="9" s="1"/>
  <c r="D122" i="9"/>
  <c r="C154" i="9"/>
  <c r="D154" i="9" s="1"/>
  <c r="C79" i="9"/>
  <c r="D79" i="9" s="1"/>
  <c r="C169" i="9"/>
  <c r="D169" i="9" s="1"/>
  <c r="D130" i="9"/>
  <c r="C138" i="9"/>
  <c r="D138" i="9" s="1"/>
  <c r="C97" i="9"/>
  <c r="D97" i="9" s="1"/>
  <c r="C151" i="9"/>
  <c r="D151" i="9" s="1"/>
  <c r="C203" i="9"/>
  <c r="D203" i="9" s="1"/>
  <c r="C41" i="9"/>
  <c r="D41" i="9" s="1"/>
  <c r="C40" i="8"/>
  <c r="C37" i="8"/>
  <c r="C7" i="9"/>
  <c r="D7" i="9" s="1"/>
  <c r="C11" i="9"/>
  <c r="D11" i="9" s="1"/>
  <c r="C33" i="8"/>
  <c r="C34" i="8"/>
  <c r="D250" i="2"/>
  <c r="D251" i="2"/>
  <c r="D228" i="9"/>
  <c r="D142" i="9"/>
  <c r="D156" i="9"/>
  <c r="C71" i="9"/>
  <c r="D71" i="9" s="1"/>
  <c r="C234" i="9"/>
  <c r="D234" i="9" s="1"/>
  <c r="C153" i="9"/>
  <c r="D153" i="9" s="1"/>
  <c r="C115" i="9"/>
  <c r="D115" i="9" s="1"/>
  <c r="C159" i="9"/>
  <c r="D159" i="9" s="1"/>
  <c r="C78" i="9"/>
  <c r="D78" i="9" s="1"/>
  <c r="C175" i="9"/>
  <c r="D175" i="9" s="1"/>
  <c r="C107" i="9"/>
  <c r="D107" i="9" s="1"/>
  <c r="C65" i="9"/>
  <c r="D65" i="9" s="1"/>
  <c r="D140" i="9"/>
  <c r="D166" i="9"/>
  <c r="C136" i="9"/>
  <c r="D136" i="9" s="1"/>
  <c r="C73" i="9"/>
  <c r="D73" i="9" s="1"/>
  <c r="D68" i="9"/>
  <c r="D28" i="9"/>
  <c r="D134" i="9"/>
  <c r="D144" i="9"/>
  <c r="C85" i="9"/>
  <c r="D85" i="9" s="1"/>
  <c r="C17" i="9"/>
  <c r="D17" i="9" s="1"/>
  <c r="C42" i="8"/>
  <c r="D14" i="9"/>
  <c r="C83" i="9"/>
  <c r="D83" i="9" s="1"/>
  <c r="D80" i="9"/>
  <c r="D76" i="9"/>
  <c r="D172" i="9"/>
  <c r="C31" i="9"/>
  <c r="D31" i="9" s="1"/>
  <c r="C95" i="9"/>
  <c r="D95" i="9" s="1"/>
  <c r="C165" i="9"/>
  <c r="D165" i="9" s="1"/>
  <c r="D200" i="9"/>
  <c r="C75" i="9"/>
  <c r="D75" i="9" s="1"/>
  <c r="C32" i="9"/>
  <c r="D32" i="9" s="1"/>
  <c r="C206" i="9"/>
  <c r="D206" i="9" s="1"/>
  <c r="C39" i="9"/>
  <c r="D39" i="9" s="1"/>
  <c r="C35" i="9"/>
  <c r="D35" i="9" s="1"/>
  <c r="C64" i="9"/>
  <c r="D64" i="9" s="1"/>
  <c r="C40" i="9"/>
  <c r="D40" i="9" s="1"/>
  <c r="C36" i="9"/>
  <c r="D36" i="9" s="1"/>
  <c r="C82" i="9"/>
  <c r="D82" i="9" s="1"/>
  <c r="D210" i="9"/>
  <c r="C118" i="9"/>
  <c r="D118" i="9" s="1"/>
  <c r="C112" i="9"/>
  <c r="D112" i="9" s="1"/>
  <c r="C108" i="9"/>
  <c r="D108" i="9" s="1"/>
  <c r="C100" i="9"/>
  <c r="D100" i="9" s="1"/>
  <c r="C8" i="9"/>
  <c r="D8" i="9" s="1"/>
  <c r="C32" i="8"/>
  <c r="C13" i="9"/>
  <c r="D13" i="9" s="1"/>
  <c r="C57" i="9"/>
  <c r="D57" i="9" s="1"/>
  <c r="C98" i="9"/>
  <c r="D98" i="9" s="1"/>
  <c r="D133" i="9"/>
  <c r="C89" i="9"/>
  <c r="D89" i="9" s="1"/>
  <c r="C27" i="9"/>
  <c r="D27" i="9" s="1"/>
  <c r="C72" i="9"/>
  <c r="D72" i="9" s="1"/>
  <c r="C77" i="9"/>
  <c r="D77" i="9" s="1"/>
  <c r="C129" i="9"/>
  <c r="D129" i="9" s="1"/>
  <c r="C162" i="9"/>
  <c r="D162" i="9" s="1"/>
  <c r="C47" i="9"/>
  <c r="D47" i="9" s="1"/>
  <c r="C61" i="9"/>
  <c r="D61" i="9" s="1"/>
  <c r="C74" i="9"/>
  <c r="D74" i="9" s="1"/>
  <c r="C56" i="9"/>
  <c r="D56" i="9" s="1"/>
  <c r="C103" i="9"/>
  <c r="D103" i="9" s="1"/>
  <c r="C49" i="9"/>
  <c r="D49" i="9" s="1"/>
  <c r="D157" i="9"/>
  <c r="D168" i="9"/>
  <c r="D170" i="9"/>
  <c r="D141" i="9"/>
  <c r="C37" i="9"/>
  <c r="D37" i="9" s="1"/>
  <c r="C155" i="9"/>
  <c r="D155" i="9" s="1"/>
  <c r="C171" i="9"/>
  <c r="D171" i="9" s="1"/>
  <c r="C66" i="9"/>
  <c r="D66" i="9" s="1"/>
  <c r="C33" i="9"/>
  <c r="D33" i="9" s="1"/>
  <c r="C91" i="9"/>
  <c r="D91" i="9" s="1"/>
  <c r="C53" i="9"/>
  <c r="D53" i="9" s="1"/>
  <c r="C93" i="9"/>
  <c r="D93" i="9" s="1"/>
  <c r="D92" i="9"/>
  <c r="D60" i="9"/>
  <c r="E250" i="2"/>
  <c r="D87" i="9"/>
  <c r="C225" i="9"/>
  <c r="D225" i="9" s="1"/>
  <c r="C232" i="9"/>
  <c r="D232" i="9" s="1"/>
  <c r="D240" i="9"/>
  <c r="D249" i="2"/>
  <c r="E210" i="2"/>
  <c r="D214" i="2"/>
  <c r="E248" i="2"/>
  <c r="E249" i="2"/>
  <c r="D111" i="9"/>
  <c r="D126" i="9"/>
  <c r="D147" i="9"/>
  <c r="D173" i="9"/>
  <c r="D214" i="9"/>
  <c r="D88" i="9"/>
  <c r="D84" i="9"/>
  <c r="D44" i="9"/>
  <c r="D182" i="9"/>
  <c r="D120" i="9"/>
  <c r="D219" i="9"/>
  <c r="D25" i="9"/>
  <c r="C238" i="9"/>
  <c r="D238" i="9" s="1"/>
  <c r="C226" i="9"/>
  <c r="D226" i="9" s="1"/>
  <c r="C237" i="9"/>
  <c r="D237" i="9" s="1"/>
  <c r="C220" i="9"/>
  <c r="D220" i="9" s="1"/>
  <c r="C212" i="9"/>
  <c r="D212" i="9" s="1"/>
  <c r="C236" i="9"/>
  <c r="D236" i="9" s="1"/>
  <c r="C197" i="9"/>
  <c r="D197" i="9" s="1"/>
  <c r="C201" i="9"/>
  <c r="D201" i="9" s="1"/>
  <c r="C194" i="9"/>
  <c r="D194" i="9" s="1"/>
  <c r="C192" i="9"/>
  <c r="D192" i="9" s="1"/>
  <c r="D198" i="9"/>
  <c r="D176" i="9"/>
  <c r="D233" i="9"/>
  <c r="D227" i="9"/>
  <c r="E113" i="2"/>
  <c r="D209" i="9"/>
  <c r="D234" i="2"/>
  <c r="D248" i="2"/>
  <c r="E72" i="2"/>
  <c r="D113" i="2"/>
  <c r="E213" i="2"/>
  <c r="E241" i="2"/>
  <c r="E79" i="2"/>
  <c r="E75" i="2"/>
  <c r="E70" i="2"/>
  <c r="D101" i="2"/>
  <c r="D86" i="2"/>
  <c r="E116" i="2"/>
  <c r="E115" i="2"/>
  <c r="E118" i="2"/>
  <c r="E168" i="2"/>
  <c r="D185" i="2"/>
  <c r="D189" i="2"/>
  <c r="D202" i="2"/>
  <c r="D207" i="2"/>
  <c r="D208" i="2"/>
  <c r="E209" i="2"/>
  <c r="E212" i="2"/>
  <c r="D210" i="2"/>
  <c r="D139" i="9"/>
  <c r="D5" i="9"/>
  <c r="D86" i="9"/>
  <c r="D54" i="9"/>
  <c r="D117" i="9"/>
  <c r="D152" i="9"/>
  <c r="D174" i="9"/>
  <c r="D177" i="9"/>
  <c r="D96" i="9"/>
  <c r="D110" i="9"/>
  <c r="D70" i="9"/>
  <c r="D50" i="9"/>
  <c r="D38" i="9"/>
  <c r="D4" i="9"/>
  <c r="D81" i="9"/>
  <c r="D114" i="9"/>
  <c r="D9" i="9"/>
  <c r="D124" i="9"/>
  <c r="D128" i="9"/>
  <c r="D10" i="9"/>
  <c r="D135" i="9"/>
  <c r="D148" i="9"/>
  <c r="D160" i="9"/>
  <c r="D163" i="9"/>
  <c r="D180" i="9"/>
  <c r="C208" i="9"/>
  <c r="D208" i="9" s="1"/>
  <c r="C189" i="9"/>
  <c r="D189" i="9" s="1"/>
  <c r="C211" i="9"/>
  <c r="D211" i="9" s="1"/>
  <c r="C185" i="9"/>
  <c r="D185" i="9" s="1"/>
  <c r="D205" i="9"/>
  <c r="C183" i="9"/>
  <c r="D183" i="9" s="1"/>
  <c r="C235" i="9"/>
  <c r="D235" i="9" s="1"/>
  <c r="C207" i="9"/>
  <c r="D207" i="9" s="1"/>
  <c r="C187" i="9"/>
  <c r="D187" i="9" s="1"/>
  <c r="D188" i="9"/>
  <c r="D230" i="9"/>
  <c r="C231" i="9"/>
  <c r="D231" i="9" s="1"/>
  <c r="D216" i="9"/>
  <c r="C224" i="9"/>
  <c r="D224" i="9" s="1"/>
  <c r="D184" i="9"/>
  <c r="C215" i="9"/>
  <c r="D215" i="9" s="1"/>
  <c r="D204" i="9"/>
  <c r="C195" i="9"/>
  <c r="D195" i="9" s="1"/>
  <c r="D190" i="9"/>
  <c r="D196" i="9"/>
  <c r="D199" i="9"/>
  <c r="D223" i="9"/>
  <c r="D193" i="9"/>
  <c r="C218" i="9"/>
  <c r="D218" i="9" s="1"/>
  <c r="C217" i="9"/>
  <c r="D217" i="9" s="1"/>
  <c r="D222" i="9"/>
  <c r="C202" i="9"/>
  <c r="D202" i="9" s="1"/>
  <c r="D118" i="2"/>
  <c r="E132" i="2"/>
  <c r="E142" i="2"/>
  <c r="D117" i="2"/>
  <c r="D115" i="2"/>
  <c r="D109" i="2"/>
  <c r="E100" i="2"/>
  <c r="E130" i="2"/>
  <c r="E190" i="2"/>
  <c r="D196" i="2"/>
  <c r="E147" i="2"/>
  <c r="E141" i="2"/>
  <c r="E137" i="2"/>
  <c r="E76" i="2"/>
  <c r="E71" i="2"/>
  <c r="E69" i="2"/>
  <c r="D90" i="2"/>
  <c r="D112" i="2"/>
  <c r="D104" i="2"/>
  <c r="E127" i="2"/>
  <c r="E131" i="2"/>
  <c r="E178" i="2"/>
  <c r="D183" i="2"/>
  <c r="D186" i="2"/>
  <c r="D224" i="2"/>
  <c r="E143" i="2"/>
  <c r="D203" i="2"/>
  <c r="D145" i="9"/>
  <c r="D100" i="2"/>
  <c r="E114" i="2"/>
  <c r="E106" i="2"/>
  <c r="E104" i="2"/>
  <c r="E124" i="2"/>
  <c r="D119" i="2"/>
  <c r="E164" i="2"/>
  <c r="E176" i="2"/>
  <c r="D179" i="2"/>
  <c r="E180" i="2"/>
  <c r="E191" i="2"/>
  <c r="D201" i="2"/>
  <c r="E145" i="2"/>
  <c r="E139" i="2"/>
  <c r="E135" i="2"/>
  <c r="E78" i="2"/>
  <c r="E74" i="2"/>
  <c r="E73" i="2"/>
  <c r="E66" i="2"/>
  <c r="D110" i="2"/>
  <c r="D107" i="2"/>
  <c r="E179" i="2"/>
  <c r="E185" i="2"/>
  <c r="D193" i="2"/>
  <c r="D204" i="2"/>
  <c r="E225" i="2"/>
  <c r="E231" i="2"/>
  <c r="E140" i="2"/>
  <c r="D127" i="2"/>
  <c r="E136" i="2"/>
  <c r="D116" i="2"/>
  <c r="D131" i="9"/>
  <c r="D155" i="2"/>
  <c r="D150" i="2"/>
  <c r="D145" i="2"/>
  <c r="D143" i="2"/>
  <c r="D137" i="2"/>
  <c r="D135" i="2"/>
  <c r="D114" i="2"/>
  <c r="E77" i="2"/>
  <c r="D103" i="2"/>
  <c r="E133" i="2"/>
  <c r="E134" i="2"/>
  <c r="D111" i="2"/>
  <c r="D149" i="9"/>
  <c r="D77" i="2"/>
  <c r="E51" i="2"/>
  <c r="D132" i="2"/>
  <c r="E163" i="2"/>
  <c r="D172" i="2"/>
  <c r="D233" i="2"/>
  <c r="E242" i="2"/>
  <c r="D246" i="2"/>
  <c r="E211" i="2"/>
  <c r="D106" i="2"/>
  <c r="E144" i="2"/>
  <c r="D105" i="2"/>
  <c r="D192" i="2"/>
  <c r="E138" i="2"/>
  <c r="D120" i="2"/>
  <c r="D188" i="2"/>
  <c r="D116" i="9"/>
  <c r="D178" i="9"/>
  <c r="D69" i="9"/>
  <c r="E101" i="2"/>
  <c r="D102" i="2"/>
  <c r="D151" i="2"/>
  <c r="D144" i="2"/>
  <c r="D240" i="2"/>
  <c r="E240" i="2"/>
  <c r="E82" i="2"/>
  <c r="E216" i="2"/>
  <c r="E177" i="2"/>
  <c r="D72" i="2"/>
  <c r="E54" i="2"/>
  <c r="D171" i="2"/>
  <c r="E208" i="2"/>
  <c r="D230" i="2"/>
  <c r="E235" i="2"/>
  <c r="D99" i="2"/>
  <c r="E68" i="2"/>
  <c r="D134" i="2"/>
  <c r="D191" i="9"/>
  <c r="D123" i="9"/>
  <c r="D24" i="9"/>
  <c r="D52" i="9"/>
  <c r="E117" i="2"/>
  <c r="D67" i="2"/>
  <c r="D167" i="2"/>
  <c r="D170" i="2"/>
  <c r="E234" i="2"/>
  <c r="E162" i="2"/>
  <c r="D146" i="2"/>
  <c r="E199" i="2"/>
  <c r="E201" i="2"/>
  <c r="E198" i="2"/>
  <c r="E197" i="2"/>
  <c r="E200" i="2"/>
  <c r="E204" i="2"/>
  <c r="E203" i="2"/>
  <c r="E202" i="2"/>
  <c r="E222" i="2"/>
  <c r="E223" i="2"/>
  <c r="E221" i="2"/>
  <c r="D236" i="2"/>
  <c r="D235" i="2"/>
  <c r="D238" i="2"/>
  <c r="D237" i="2"/>
  <c r="E236" i="2"/>
  <c r="E239" i="2"/>
  <c r="D239" i="2"/>
  <c r="D245" i="2"/>
  <c r="D241" i="2"/>
  <c r="D243" i="2"/>
  <c r="E246" i="2"/>
  <c r="D85" i="2"/>
  <c r="E158" i="2"/>
  <c r="E161" i="2"/>
  <c r="E160" i="2"/>
  <c r="D163" i="2"/>
  <c r="D164" i="2"/>
  <c r="D166" i="2"/>
  <c r="D165" i="2"/>
  <c r="E207" i="2"/>
  <c r="E205" i="2"/>
  <c r="D221" i="2"/>
  <c r="E151" i="2"/>
  <c r="D152" i="2"/>
  <c r="D142" i="2"/>
  <c r="D136" i="2"/>
  <c r="D158" i="2"/>
  <c r="D157" i="2"/>
  <c r="D205" i="2"/>
  <c r="D200" i="2"/>
  <c r="D223" i="2"/>
  <c r="D222" i="2"/>
  <c r="D225" i="2"/>
  <c r="D227" i="2"/>
  <c r="E228" i="2"/>
  <c r="E226" i="2"/>
  <c r="E227" i="2"/>
  <c r="D76" i="2"/>
  <c r="E238" i="2"/>
  <c r="D173" i="2"/>
  <c r="D147" i="2"/>
  <c r="E196" i="2"/>
  <c r="E237" i="2"/>
  <c r="D244" i="2"/>
  <c r="E243" i="2"/>
  <c r="E112" i="2"/>
  <c r="E110" i="2"/>
  <c r="E111" i="2"/>
  <c r="E109" i="2"/>
  <c r="E108" i="2"/>
  <c r="E107" i="2"/>
  <c r="E103" i="2"/>
  <c r="E105" i="2"/>
  <c r="E121" i="2"/>
  <c r="E119" i="2"/>
  <c r="E123" i="2"/>
  <c r="E125" i="2"/>
  <c r="E120" i="2"/>
  <c r="E122" i="2"/>
  <c r="E126" i="2"/>
  <c r="E129" i="2"/>
  <c r="D197" i="2"/>
  <c r="D198" i="2"/>
  <c r="E217" i="2"/>
  <c r="E218" i="2"/>
  <c r="E215" i="2"/>
  <c r="E214" i="2"/>
  <c r="D219" i="2"/>
  <c r="D217" i="2"/>
  <c r="D218" i="2"/>
  <c r="D89" i="2"/>
  <c r="D88" i="2"/>
  <c r="D83" i="2"/>
  <c r="D69" i="2"/>
  <c r="D62" i="2"/>
  <c r="D159" i="2"/>
  <c r="D161" i="2"/>
  <c r="D162" i="2"/>
  <c r="E230" i="2"/>
  <c r="E229" i="2"/>
  <c r="D229" i="2"/>
  <c r="D232" i="2"/>
  <c r="D228" i="2"/>
  <c r="D231" i="2"/>
  <c r="D226" i="2"/>
  <c r="E224" i="2"/>
  <c r="D156" i="2"/>
  <c r="E219" i="2"/>
  <c r="D160" i="2"/>
  <c r="D126" i="2"/>
  <c r="D123" i="2"/>
  <c r="D128" i="2"/>
  <c r="D121" i="2"/>
  <c r="D122" i="2"/>
  <c r="D125" i="2"/>
  <c r="D129" i="2"/>
  <c r="D130" i="2"/>
  <c r="D148" i="2"/>
  <c r="D140" i="2"/>
  <c r="D141" i="2"/>
  <c r="D138" i="2"/>
  <c r="D139" i="2"/>
  <c r="E156" i="2"/>
  <c r="E152" i="2"/>
  <c r="E155" i="2"/>
  <c r="E157" i="2"/>
  <c r="E146" i="2"/>
  <c r="E153" i="2"/>
  <c r="E150" i="2"/>
  <c r="E154" i="2"/>
  <c r="E149" i="2"/>
  <c r="E148" i="2"/>
  <c r="E220" i="2"/>
  <c r="D168" i="2"/>
  <c r="D149" i="2"/>
  <c r="E233" i="2"/>
  <c r="D220" i="2"/>
  <c r="E166" i="2"/>
  <c r="D131" i="2"/>
  <c r="D153" i="2"/>
  <c r="D82" i="2"/>
  <c r="D194" i="2"/>
  <c r="D242" i="2"/>
  <c r="E245" i="2"/>
  <c r="E159" i="2"/>
  <c r="E167" i="2"/>
  <c r="E80" i="2"/>
  <c r="E81" i="2"/>
  <c r="E88" i="2"/>
  <c r="D97" i="2"/>
  <c r="D96" i="2"/>
  <c r="D98" i="2"/>
  <c r="D95" i="2"/>
  <c r="D93" i="2"/>
  <c r="D92" i="2"/>
  <c r="D94" i="2"/>
  <c r="D91" i="2"/>
  <c r="E173" i="2"/>
  <c r="E170" i="2"/>
  <c r="E175" i="2"/>
  <c r="E172" i="2"/>
  <c r="E174" i="2"/>
  <c r="E171" i="2"/>
  <c r="D175" i="2"/>
  <c r="D176" i="2"/>
  <c r="D174" i="2"/>
  <c r="D177" i="2"/>
  <c r="D182" i="2"/>
  <c r="D181" i="2"/>
  <c r="D180" i="2"/>
  <c r="D178" i="2"/>
  <c r="E182" i="2"/>
  <c r="E184" i="2"/>
  <c r="E186" i="2"/>
  <c r="E181" i="2"/>
  <c r="E183" i="2"/>
  <c r="D184" i="2"/>
  <c r="D187" i="2"/>
  <c r="E189" i="2"/>
  <c r="E187" i="2"/>
  <c r="E188" i="2"/>
  <c r="D191" i="2"/>
  <c r="D190" i="2"/>
  <c r="E192" i="2"/>
  <c r="E193" i="2"/>
  <c r="E194" i="2"/>
  <c r="E195" i="2"/>
  <c r="E206" i="2"/>
  <c r="D212" i="2"/>
  <c r="D213" i="2"/>
  <c r="D211" i="2"/>
  <c r="D206" i="2"/>
  <c r="D215" i="2"/>
  <c r="D216" i="2"/>
  <c r="D29" i="9"/>
  <c r="D54" i="2"/>
  <c r="E128" i="2"/>
  <c r="D195" i="2"/>
  <c r="E232" i="2"/>
  <c r="D247" i="2"/>
  <c r="D241" i="9"/>
  <c r="D181" i="9"/>
  <c r="D143" i="9"/>
  <c r="D12" i="9"/>
  <c r="E102" i="2"/>
  <c r="D133" i="2"/>
  <c r="D154" i="2"/>
  <c r="D6" i="9"/>
  <c r="D169" i="2"/>
  <c r="D199" i="2"/>
  <c r="D137" i="9"/>
  <c r="D186" i="9"/>
  <c r="E67" i="2"/>
  <c r="E55" i="2"/>
  <c r="D108" i="2"/>
  <c r="D124" i="2"/>
  <c r="E165" i="2"/>
  <c r="E169" i="2"/>
  <c r="D209" i="2"/>
  <c r="D221" i="9"/>
  <c r="D60" i="2"/>
  <c r="D61" i="2"/>
  <c r="D59" i="2"/>
  <c r="D58" i="2"/>
  <c r="D56" i="2"/>
  <c r="D57" i="2"/>
  <c r="D49" i="2"/>
  <c r="D46" i="2"/>
  <c r="D50" i="2"/>
  <c r="E95" i="2"/>
  <c r="E93" i="2"/>
  <c r="E92" i="2"/>
  <c r="E94" i="2"/>
  <c r="E86" i="2"/>
  <c r="E65" i="2"/>
  <c r="E64" i="2"/>
  <c r="E46" i="2"/>
  <c r="E45" i="2"/>
  <c r="D109" i="9"/>
  <c r="E85" i="2"/>
  <c r="C44" i="8"/>
  <c r="C16" i="9"/>
  <c r="D16" i="9" s="1"/>
  <c r="D87" i="2"/>
  <c r="D84" i="2"/>
  <c r="D81" i="2"/>
  <c r="D80" i="2"/>
  <c r="D78" i="2"/>
  <c r="D79" i="2"/>
  <c r="D75" i="2"/>
  <c r="D74" i="2"/>
  <c r="D73" i="2"/>
  <c r="D71" i="2"/>
  <c r="D70" i="2"/>
  <c r="D68" i="2"/>
  <c r="D65" i="2"/>
  <c r="D64" i="2"/>
  <c r="D66" i="2"/>
  <c r="D63" i="2"/>
  <c r="E48" i="2"/>
  <c r="E49" i="2"/>
  <c r="E47" i="2"/>
  <c r="D53" i="2"/>
  <c r="D52" i="2"/>
  <c r="D55" i="2"/>
  <c r="D47" i="2"/>
  <c r="E98" i="2"/>
  <c r="E99" i="2"/>
  <c r="E97" i="2"/>
  <c r="E96" i="2"/>
  <c r="E62" i="2"/>
  <c r="E61" i="2"/>
  <c r="E63" i="2"/>
  <c r="E59" i="2"/>
  <c r="D45" i="2"/>
  <c r="D51" i="2"/>
  <c r="E52" i="2"/>
  <c r="D48" i="2"/>
  <c r="E60" i="2"/>
  <c r="E56" i="2"/>
  <c r="E57" i="2"/>
  <c r="E58" i="2"/>
  <c r="E53" i="2"/>
  <c r="E50" i="2"/>
  <c r="D229" i="9"/>
  <c r="E91" i="2"/>
  <c r="E87" i="2"/>
  <c r="E89" i="2"/>
  <c r="E90" i="2"/>
  <c r="E84" i="2"/>
  <c r="E83" i="2"/>
  <c r="E247" i="2"/>
  <c r="E244" i="2"/>
  <c r="D239" i="9"/>
  <c r="C19" i="9" l="1"/>
  <c r="D19" i="9" s="1"/>
  <c r="C18" i="9"/>
  <c r="D18" i="9" s="1"/>
</calcChain>
</file>

<file path=xl/sharedStrings.xml><?xml version="1.0" encoding="utf-8"?>
<sst xmlns="http://schemas.openxmlformats.org/spreadsheetml/2006/main" count="1490" uniqueCount="424">
  <si>
    <t>Total</t>
  </si>
  <si>
    <t>1 Unit</t>
  </si>
  <si>
    <t>Multifamily Units</t>
  </si>
  <si>
    <t>2 Units</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</si>
  <si>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</si>
  <si>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</si>
  <si>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</si>
  <si>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</si>
  <si>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</si>
  <si>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</si>
  <si>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</si>
  <si>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</si>
  <si>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</si>
  <si>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</si>
  <si>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</si>
  <si>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</si>
  <si>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</si>
  <si>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</si>
  <si>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</si>
  <si>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</si>
  <si>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</si>
  <si>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</si>
  <si>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3 and 4 Units</t>
  </si>
  <si>
    <t>5 or More</t>
  </si>
  <si>
    <t>Number of Structures with 5 Units or More</t>
  </si>
  <si>
    <t>Number of Housing Units</t>
  </si>
  <si>
    <t>Valuation (in thousands of dollars)</t>
  </si>
  <si>
    <t>United States</t>
  </si>
  <si>
    <t>2004 Jul</t>
  </si>
  <si>
    <t>2004 Aug</t>
  </si>
  <si>
    <t>Austin MSA</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</si>
  <si>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</si>
  <si>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</si>
  <si>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</si>
  <si>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</si>
  <si>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</si>
  <si>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</si>
  <si>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</si>
  <si>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</si>
  <si>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</si>
  <si>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</si>
  <si>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</si>
  <si>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</si>
  <si>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</si>
  <si>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</si>
  <si>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</si>
  <si>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</si>
  <si>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</si>
  <si>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</si>
  <si>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</si>
  <si>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</si>
  <si>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</si>
  <si>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2004*</t>
  </si>
  <si>
    <t>2006 Jun</t>
  </si>
  <si>
    <t>2006 Jul</t>
  </si>
  <si>
    <t>2006 Aug</t>
  </si>
  <si>
    <t>2006 Sep</t>
  </si>
  <si>
    <t>2006 Oct</t>
  </si>
  <si>
    <t>2006 Nov</t>
  </si>
  <si>
    <t>2006 Dec</t>
  </si>
  <si>
    <t>2007 Jan</t>
  </si>
  <si>
    <t>2007 Feb</t>
  </si>
  <si>
    <t>2007 Mar</t>
  </si>
  <si>
    <t>2007 Apr</t>
  </si>
  <si>
    <t>2007 May</t>
  </si>
  <si>
    <t>2007 Jun</t>
  </si>
  <si>
    <t>2007 Jul</t>
  </si>
  <si>
    <t>2007 Aug</t>
  </si>
  <si>
    <t>New Privately-Owned Housing Units Authorized by Building Permits (not seasonally adjusted)</t>
  </si>
  <si>
    <t>2007 Sep</t>
  </si>
  <si>
    <t>Percent Change</t>
  </si>
  <si>
    <t>Percent Change, 12-month moving average</t>
  </si>
  <si>
    <t>2007 Oct</t>
  </si>
  <si>
    <t>2007 Nov</t>
  </si>
  <si>
    <t>2007 Dec</t>
  </si>
  <si>
    <t>2008 Jan</t>
  </si>
  <si>
    <t>2008 Feb</t>
  </si>
  <si>
    <t>YTD</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</si>
  <si>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</si>
  <si>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</si>
  <si>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</si>
  <si>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</si>
  <si>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</si>
  <si>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</si>
  <si>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</si>
  <si>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</si>
  <si>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</si>
  <si>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</si>
  <si>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</si>
  <si>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</si>
  <si>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</si>
  <si>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</si>
  <si>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</si>
  <si>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</si>
  <si>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</si>
  <si>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</si>
  <si>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</si>
  <si>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</si>
  <si>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</si>
  <si>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</si>
  <si>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</si>
  <si>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 xml:space="preserve">Number of Dwelling Units </t>
  </si>
  <si>
    <t>Average Value per Dwelling Unit ($)</t>
  </si>
  <si>
    <t>Single-Family Building Permits</t>
  </si>
  <si>
    <t>2-4 Family Building Permits</t>
  </si>
  <si>
    <t>5+ Family Building Permits</t>
  </si>
  <si>
    <t>1995 Jan</t>
  </si>
  <si>
    <t>1995 Feb</t>
  </si>
  <si>
    <t>1995 Mar</t>
  </si>
  <si>
    <t>1995 Apr</t>
  </si>
  <si>
    <t>1995 May</t>
  </si>
  <si>
    <t>1995 Jun</t>
  </si>
  <si>
    <t>1995 Jul</t>
  </si>
  <si>
    <t>1995 Aug</t>
  </si>
  <si>
    <t>1995 Sep</t>
  </si>
  <si>
    <t>1995 Oct</t>
  </si>
  <si>
    <t>1995 Nov</t>
  </si>
  <si>
    <t>1995 Dec</t>
  </si>
  <si>
    <t>1996 Jan</t>
  </si>
  <si>
    <t>1996 Feb</t>
  </si>
  <si>
    <t>1996 Mar</t>
  </si>
  <si>
    <t>1996 Apr</t>
  </si>
  <si>
    <t>1996 May</t>
  </si>
  <si>
    <t>1996 Jun</t>
  </si>
  <si>
    <t>1996 Jul</t>
  </si>
  <si>
    <t>1996 Aug</t>
  </si>
  <si>
    <t>1996 Sep</t>
  </si>
  <si>
    <t>1996 Oct</t>
  </si>
  <si>
    <t>1996 Nov</t>
  </si>
  <si>
    <t>1996 Dec</t>
  </si>
  <si>
    <t>1997 Jan</t>
  </si>
  <si>
    <t>1997 Feb</t>
  </si>
  <si>
    <t>1997 Mar</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</si>
  <si>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</si>
  <si>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</si>
  <si>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</si>
  <si>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</si>
  <si>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</si>
  <si>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</si>
  <si>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</si>
  <si>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</si>
  <si>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</si>
  <si>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</si>
  <si>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</si>
  <si>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</si>
  <si>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</si>
  <si>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</si>
  <si>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</si>
  <si>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</si>
  <si>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</si>
  <si>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</si>
  <si>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</si>
  <si>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</si>
  <si>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</si>
  <si>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</si>
  <si>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1999 Feb</t>
  </si>
  <si>
    <t>1999 Mar</t>
  </si>
  <si>
    <t>1999 Apr</t>
  </si>
  <si>
    <t>1999 May</t>
  </si>
  <si>
    <t>1999 Jun</t>
  </si>
  <si>
    <t>1999 Jul</t>
  </si>
  <si>
    <t>1999 Aug</t>
  </si>
  <si>
    <t>1999 Sep</t>
  </si>
  <si>
    <t>1999 Oct</t>
  </si>
  <si>
    <t>1999 Nov</t>
  </si>
  <si>
    <t>1999 Dec</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</si>
  <si>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</si>
  <si>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</si>
  <si>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</si>
  <si>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</si>
  <si>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</si>
  <si>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</si>
  <si>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</si>
  <si>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</si>
  <si>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</si>
  <si>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</si>
  <si>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</si>
  <si>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</si>
  <si>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</si>
  <si>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</si>
  <si>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</si>
  <si>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</si>
  <si>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</si>
  <si>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</si>
  <si>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</si>
  <si>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</si>
  <si>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</si>
  <si>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</si>
  <si>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</si>
  <si>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</si>
  <si>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</si>
  <si>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</si>
  <si>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</si>
  <si>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</si>
  <si>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</si>
  <si>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</si>
  <si>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</si>
  <si>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</si>
  <si>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</si>
  <si>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</si>
  <si>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</si>
  <si>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</si>
  <si>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2005 Jan</t>
  </si>
  <si>
    <t>1994 Feb</t>
  </si>
  <si>
    <t>1994 Mar</t>
  </si>
  <si>
    <t>1994 Apr</t>
  </si>
  <si>
    <t>1994 May</t>
  </si>
  <si>
    <t>1994 Jun</t>
  </si>
  <si>
    <t>1994 Jul</t>
  </si>
  <si>
    <t>1994 Aug</t>
  </si>
  <si>
    <t>1994 Sep</t>
  </si>
  <si>
    <t>1994 Oct</t>
  </si>
  <si>
    <t>1994 Nov</t>
  </si>
  <si>
    <t>1994 Dec</t>
  </si>
  <si>
    <t>1994 Jan</t>
  </si>
  <si>
    <t>All Building Permits</t>
  </si>
  <si>
    <t>Census</t>
  </si>
  <si>
    <t>TAMU</t>
  </si>
  <si>
    <t>Difference</t>
  </si>
  <si>
    <t>Total Residential Permits</t>
  </si>
  <si>
    <t>2010 Feb</t>
  </si>
  <si>
    <t>2010 Mar</t>
  </si>
  <si>
    <t>2010 Apr</t>
  </si>
  <si>
    <t>Valuation (in millions of dollars)</t>
  </si>
  <si>
    <t>Number of Housing Units (thousands)</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</si>
  <si>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</si>
  <si>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</si>
  <si>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</si>
  <si>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</si>
  <si>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</si>
  <si>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</si>
  <si>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</si>
  <si>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</si>
  <si>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</si>
  <si>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</si>
  <si>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</si>
  <si>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</si>
  <si>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</si>
  <si>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</si>
  <si>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</si>
  <si>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</si>
  <si>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</si>
  <si>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</si>
  <si>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</si>
  <si>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</si>
  <si>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</si>
  <si>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</si>
  <si>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</si>
  <si>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</si>
  <si>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</si>
  <si>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</si>
  <si>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</si>
  <si>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</si>
  <si>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</si>
  <si>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</si>
  <si>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</si>
  <si>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</si>
  <si>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</si>
  <si>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</si>
  <si>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</si>
  <si>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</si>
  <si>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</si>
  <si>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t>
  </si>
  <si>
    <t>2013 Jun</t>
  </si>
  <si>
    <t>2013 Jul</t>
  </si>
  <si>
    <t>Multi-Family Building Permits</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</si>
  <si>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</si>
  <si>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</si>
  <si>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</si>
  <si>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</si>
  <si>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</si>
  <si>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</si>
  <si>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</si>
  <si>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</si>
  <si>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</si>
  <si>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</si>
  <si>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</si>
  <si>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</si>
  <si>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</si>
  <si>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</si>
  <si>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</si>
  <si>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</si>
  <si>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</si>
  <si>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</si>
  <si>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Jan**</t>
  </si>
  <si>
    <t>2014**</t>
  </si>
  <si>
    <t>2015 Feb</t>
  </si>
  <si>
    <t>2015 Mar</t>
  </si>
  <si>
    <t>2015 Apr</t>
  </si>
  <si>
    <t>2015 May</t>
  </si>
  <si>
    <t>2015 Jun</t>
  </si>
  <si>
    <t>2004 Jan*</t>
  </si>
  <si>
    <t xml:space="preserve">*Data before this point is not directly comparable to later data. The universe of permit issuing places reflected in the survey increased. More information on this transition is available on the Census Bureau's web site. </t>
  </si>
  <si>
    <t>Note: Monthly estimates will not sum to published annual data and published year-to-date data.  Annual and YTD data includes numbers from late reporting entities which are not reflected in published monthly data.  None of the Austin MSA's 5 counties are completely covered by permit systems. Approximately 88% of the Austin MSA population is in permit-issuing areas.</t>
  </si>
  <si>
    <t>2014 Jan**</t>
  </si>
  <si>
    <t>**Data prior to this point is not directly comparable to later data.  The universe of permit issuing places reflected in the survey increased over those in the 2004 series.  At the present time, 2014 Austin MSA estimates are reported for the previous universe only.</t>
  </si>
  <si>
    <t>2015 Jul</t>
  </si>
  <si>
    <t>2015 Aug</t>
  </si>
  <si>
    <t>2015 Sep</t>
  </si>
  <si>
    <t>2015 Oct</t>
  </si>
  <si>
    <t>2015 Nov</t>
  </si>
  <si>
    <t xml:space="preserve">2015 Nov </t>
  </si>
  <si>
    <t>2015 Dec</t>
  </si>
  <si>
    <t>2016 Jan</t>
  </si>
  <si>
    <t>2016 Feb</t>
  </si>
  <si>
    <t>2016 Mar</t>
  </si>
  <si>
    <t>2016 Apr</t>
  </si>
  <si>
    <t>2016 May</t>
  </si>
  <si>
    <t>2016 Jun</t>
  </si>
  <si>
    <t>2016 Jul</t>
  </si>
  <si>
    <t>http://www.census.gov/construction/bps/</t>
  </si>
  <si>
    <t>U.S. Census Bureau.</t>
  </si>
  <si>
    <t>Source:</t>
  </si>
  <si>
    <t>NEW PRIVATELY-OWNED HOUSING UNITS AUTHORIZED BY BUILDING PERMITS (NOT SEASONALLY ADJUSTED)</t>
  </si>
  <si>
    <t>2016 Aug</t>
  </si>
  <si>
    <t>2016 Sep</t>
  </si>
  <si>
    <t>2016 Oct</t>
  </si>
  <si>
    <t>2016 Nov</t>
  </si>
  <si>
    <t>2016 Dec</t>
  </si>
  <si>
    <t>2017 Jan</t>
  </si>
  <si>
    <t xml:space="preserve">2017 Jan </t>
  </si>
  <si>
    <t>2017 Feb</t>
  </si>
  <si>
    <t>2017 Mar</t>
  </si>
  <si>
    <t>2017 Apr</t>
  </si>
  <si>
    <t>2017 May</t>
  </si>
  <si>
    <t>2017 Jun</t>
  </si>
  <si>
    <t>https://www.recenter.tamu.edu/data/building-permits/</t>
  </si>
  <si>
    <t>Real Estate Center at Texas A&amp;M University</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</si>
  <si>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</si>
  <si>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</si>
  <si>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</si>
  <si>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</si>
  <si>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</si>
  <si>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</si>
  <si>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</si>
  <si>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</si>
  <si>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</si>
  <si>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</si>
  <si>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</si>
  <si>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</si>
  <si>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</si>
  <si>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</si>
  <si>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</si>
  <si>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</si>
  <si>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</si>
  <si>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</si>
  <si>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</si>
  <si>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</si>
  <si>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</si>
  <si>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</si>
  <si>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</si>
  <si>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</si>
  <si>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</si>
  <si>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</si>
  <si>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</si>
  <si>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</si>
  <si>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Dec</t>
  </si>
  <si>
    <t>2019 Nov</t>
  </si>
  <si>
    <t>2020 Jan</t>
  </si>
  <si>
    <t>2020 Feb</t>
  </si>
  <si>
    <t>2020 Mar</t>
  </si>
  <si>
    <t>NEW PRIVATELY-OWNED HOUSING UNITS AUTHORIZED BY BUILDING PERMITS, AUSTIN MSA (NOT SEASONALLY ADJUSTED)</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</si>
  <si>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</si>
  <si>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</si>
  <si>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</si>
  <si>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</si>
  <si>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</si>
  <si>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</si>
  <si>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</si>
  <si>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</si>
  <si>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</si>
  <si>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</si>
  <si>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</si>
  <si>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</si>
  <si>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</si>
  <si>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</si>
  <si>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</si>
  <si>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</si>
  <si>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</si>
  <si>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</si>
  <si>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</si>
  <si>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</si>
  <si>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</si>
  <si>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</si>
  <si>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</si>
  <si>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</si>
  <si>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</si>
  <si>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</si>
  <si>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</si>
  <si>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</si>
  <si>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</si>
  <si>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</si>
  <si>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</si>
  <si>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</si>
  <si>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</si>
  <si>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YTD</t>
  </si>
  <si>
    <t>2023 Jan</t>
  </si>
  <si>
    <t>2023 Feb</t>
  </si>
  <si>
    <t>2023 Mar</t>
  </si>
  <si>
    <t>2023 Apr</t>
  </si>
  <si>
    <t>2023 May</t>
  </si>
  <si>
    <t>2023 June</t>
  </si>
  <si>
    <t>2023 Jun</t>
  </si>
  <si>
    <t>2023 July</t>
  </si>
  <si>
    <t>2023 Jul</t>
  </si>
  <si>
    <t>2023 Aug</t>
  </si>
  <si>
    <t>2023 Sep</t>
  </si>
  <si>
    <t>2023 Oct</t>
  </si>
  <si>
    <t>2023 Nov</t>
  </si>
  <si>
    <t>OA update:</t>
  </si>
  <si>
    <t>Opportunity Austin</t>
  </si>
  <si>
    <t>200 W 6th St., Suite 1750</t>
  </si>
  <si>
    <t>Austin, TX 78701</t>
  </si>
  <si>
    <t>512.254.4522</t>
  </si>
  <si>
    <t>www.opportunityaustin.com</t>
  </si>
  <si>
    <t>2023 Dec</t>
  </si>
  <si>
    <t>2024 YTD</t>
  </si>
  <si>
    <t>2024 Jan</t>
  </si>
  <si>
    <t>2024 Feb</t>
  </si>
  <si>
    <t>2024 Mar</t>
  </si>
  <si>
    <t>June 24, 2024</t>
  </si>
  <si>
    <t>2024 Apr</t>
  </si>
  <si>
    <t>2024 May</t>
  </si>
  <si>
    <t>July 3,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</si>
</sst>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_);_(* \(#,##0.0\);_(* &quot;-&quot;??_);_(@_)"/>
    <numFmt numFmtId="165" formatCode="_(* #,##0_);_(* \(#,##0\);_(* &quot;-&quot;??_);_(@_)"/>
    <numFmt numFmtId="166" formatCode="_(* #,##0.000_);_(* \(#,##0.000\);_(* &quot;-&quot;??_);_(@_)"/>
    <numFmt numFmtId="167" formatCode="#,##0.000"/>
    <numFmt numFmtId="168" formatCode="0.0%"/>
  </numFmts>
  <fonts count="49" x14ac:knownFonts="1">
    <font>
      <sz val="10"/>
      <name val="Verdana"/>
    </font>
    <font>
      <sz val="10"/>
      <name val="Verdana"/>
      <family val="2"/>
    </font>
    <font>
      <u/>
      <sz val="10"/>
      <color indexed="12"/>
      <name val="Verdana"/>
      <family val="2"/>
    </font>
    <font>
      <sz val="10"/>
      <name val="Verdana"/>
      <family val="2"/>
    </font>
    <font>
      <sz val="8"/>
      <name val="Verdana"/>
      <family val="2"/>
    </font>
    <font>
      <sz val="12"/>
      <name val="Arial"/>
      <family val="2"/>
    </font>
    <font>
      <sz val="12"/>
      <name val="Arial"/>
      <family val="2"/>
    </font>
    <font>
      <sz val="9"/>
      <name val="Arial"/>
      <family val="2"/>
    </font>
    <font>
      <b/>
      <sz val="8"/>
      <name val="Arial"/>
      <family val="2"/>
    </font>
    <font>
      <sz val="8"/>
      <name val="Arial"/>
      <family val="2"/>
    </font>
    <font>
      <b/>
      <sz val="10"/>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sz val="11"/>
      <color theme="1"/>
      <name val="Barlow"/>
      <family val="2"/>
      <scheme val="minor"/>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1"/>
      <color theme="10"/>
      <name val="Calibri"/>
      <family val="2"/>
    </font>
    <font>
      <u/>
      <sz val="11"/>
      <color theme="10"/>
      <name val="Barlow"/>
      <family val="2"/>
      <scheme val="minor"/>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Barlow Condensed"/>
      <family val="2"/>
      <scheme val="major"/>
    </font>
    <font>
      <b/>
      <sz val="10"/>
      <color theme="1"/>
      <name val="Arial"/>
      <family val="2"/>
    </font>
    <font>
      <sz val="10"/>
      <color rgb="FFFF0000"/>
      <name val="Arial"/>
      <family val="2"/>
    </font>
    <font>
      <b/>
      <sz val="10"/>
      <name val="Barlow"/>
      <family val="2"/>
      <scheme val="minor"/>
    </font>
    <font>
      <sz val="10"/>
      <name val="Barlow"/>
      <family val="2"/>
      <scheme val="minor"/>
    </font>
    <font>
      <sz val="8"/>
      <name val="Barlow"/>
      <family val="2"/>
      <scheme val="minor"/>
    </font>
    <font>
      <sz val="10"/>
      <color theme="1"/>
      <name val="Barlow"/>
      <family val="2"/>
      <scheme val="minor"/>
    </font>
    <font>
      <b/>
      <sz val="8"/>
      <color rgb="FFFF0000"/>
      <name val="Arial"/>
      <family val="2"/>
    </font>
    <font>
      <sz val="8"/>
      <color theme="1"/>
      <name val="Arial"/>
      <family val="2"/>
    </font>
    <font>
      <u/>
      <sz val="8"/>
      <color indexed="12"/>
      <name val="Arial"/>
      <family val="2"/>
    </font>
    <font>
      <sz val="8"/>
      <color theme="1"/>
      <name val="Aptos"/>
      <family val="2"/>
    </font>
    <font>
      <sz val="8"/>
      <name val="Aptos"/>
      <family val="2"/>
    </font>
    <font>
      <sz val="8"/>
      <color rgb="FFFF0000"/>
      <name val="Aptos"/>
      <family val="2"/>
    </font>
    <font>
      <sz val="8"/>
      <color rgb="FF000000"/>
      <name val="Aptos"/>
      <family val="2"/>
    </font>
    <font>
      <sz val="10"/>
      <name val="Aptos"/>
      <family val="2"/>
    </font>
    <font>
      <b/>
      <sz val="10"/>
      <name val="Barlow"/>
      <scheme val="minor"/>
    </font>
    <font>
      <sz val="8"/>
      <name val="Barlow"/>
      <scheme val="minor"/>
    </font>
    <font>
      <sz val="10"/>
      <name val="Barlow"/>
      <scheme val="minor"/>
    </font>
    <font>
      <u/>
      <sz val="8"/>
      <color indexed="12"/>
      <name val="Barlow"/>
      <scheme val="minor"/>
    </font>
    <font>
      <b/>
      <sz val="8"/>
      <color rgb="FFFF0000"/>
      <name val="Barlow"/>
      <scheme val="minor"/>
    </font>
    <font>
      <b/>
      <sz val="11"/>
      <name val="Barlow"/>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214">
    <xf numFmtId="0" fontId="0" fillId="0" borderId="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4" fillId="27" borderId="1" applyNumberFormat="0" applyAlignment="0" applyProtection="0"/>
    <xf numFmtId="0" fontId="14" fillId="27" borderId="1" applyNumberFormat="0" applyAlignment="0" applyProtection="0"/>
    <xf numFmtId="0" fontId="14" fillId="27" borderId="1" applyNumberFormat="0" applyAlignment="0" applyProtection="0"/>
    <xf numFmtId="0" fontId="14" fillId="27" borderId="1" applyNumberFormat="0" applyAlignment="0" applyProtection="0"/>
    <xf numFmtId="0" fontId="15" fillId="28" borderId="2" applyNumberFormat="0" applyAlignment="0" applyProtection="0"/>
    <xf numFmtId="0" fontId="15" fillId="28" borderId="2" applyNumberFormat="0" applyAlignment="0" applyProtection="0"/>
    <xf numFmtId="0" fontId="15" fillId="28" borderId="2" applyNumberFormat="0" applyAlignment="0" applyProtection="0"/>
    <xf numFmtId="0" fontId="15" fillId="28" borderId="2" applyNumberFormat="0" applyAlignment="0" applyProtection="0"/>
    <xf numFmtId="43" fontId="1" fillId="0" borderId="0" applyFont="0" applyFill="0" applyBorder="0" applyAlignment="0" applyProtection="0"/>
    <xf numFmtId="43" fontId="16"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xf numFmtId="0" fontId="24" fillId="30" borderId="1" applyNumberFormat="0" applyAlignment="0" applyProtection="0"/>
    <xf numFmtId="0" fontId="24" fillId="30" borderId="1" applyNumberFormat="0" applyAlignment="0" applyProtection="0"/>
    <xf numFmtId="0" fontId="24" fillId="30" borderId="1" applyNumberFormat="0" applyAlignment="0" applyProtection="0"/>
    <xf numFmtId="0" fontId="24" fillId="30" borderId="1" applyNumberFormat="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6" fillId="0" borderId="0"/>
    <xf numFmtId="0" fontId="16" fillId="0" borderId="0"/>
    <xf numFmtId="0" fontId="16" fillId="0" borderId="0"/>
    <xf numFmtId="0" fontId="16" fillId="0" borderId="0"/>
    <xf numFmtId="0" fontId="11" fillId="0" borderId="0"/>
    <xf numFmtId="0" fontId="11" fillId="0" borderId="0"/>
    <xf numFmtId="0" fontId="11" fillId="0" borderId="0"/>
    <xf numFmtId="0" fontId="6" fillId="0" borderId="0"/>
    <xf numFmtId="0" fontId="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32" borderId="7" applyNumberFormat="0" applyFont="0" applyAlignment="0" applyProtection="0"/>
    <xf numFmtId="0" fontId="11" fillId="32" borderId="7" applyNumberFormat="0" applyFont="0" applyAlignment="0" applyProtection="0"/>
    <xf numFmtId="0" fontId="11" fillId="32" borderId="7" applyNumberFormat="0" applyFont="0" applyAlignment="0" applyProtection="0"/>
    <xf numFmtId="0" fontId="11" fillId="32" borderId="7" applyNumberFormat="0" applyFont="0" applyAlignment="0" applyProtection="0"/>
    <xf numFmtId="0" fontId="11" fillId="32" borderId="7" applyNumberFormat="0" applyFont="0" applyAlignment="0" applyProtection="0"/>
    <xf numFmtId="0" fontId="11" fillId="32" borderId="7" applyNumberFormat="0" applyFont="0" applyAlignment="0" applyProtection="0"/>
    <xf numFmtId="0" fontId="11" fillId="32" borderId="7" applyNumberFormat="0" applyFont="0" applyAlignment="0" applyProtection="0"/>
    <xf numFmtId="0" fontId="11" fillId="32" borderId="7" applyNumberFormat="0" applyFont="0" applyAlignment="0" applyProtection="0"/>
    <xf numFmtId="0" fontId="11" fillId="32" borderId="7" applyNumberFormat="0" applyFont="0" applyAlignment="0" applyProtection="0"/>
    <xf numFmtId="0" fontId="11" fillId="32" borderId="7" applyNumberFormat="0" applyFont="0" applyAlignment="0" applyProtection="0"/>
    <xf numFmtId="0" fontId="11" fillId="32" borderId="7" applyNumberFormat="0" applyFont="0" applyAlignment="0" applyProtection="0"/>
    <xf numFmtId="0" fontId="27" fillId="27" borderId="8" applyNumberFormat="0" applyAlignment="0" applyProtection="0"/>
    <xf numFmtId="0" fontId="27" fillId="27" borderId="8" applyNumberFormat="0" applyAlignment="0" applyProtection="0"/>
    <xf numFmtId="0" fontId="27" fillId="27" borderId="8" applyNumberFormat="0" applyAlignment="0" applyProtection="0"/>
    <xf numFmtId="0" fontId="27" fillId="27" borderId="8" applyNumberFormat="0" applyAlignment="0" applyProtection="0"/>
    <xf numFmtId="9" fontId="1" fillId="0" borderId="0" applyFon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cellStyleXfs>
  <cellXfs count="72">
    <xf numFmtId="0" fontId="0" fillId="0" borderId="0" xfId="0"/>
    <xf numFmtId="165" fontId="0" fillId="0" borderId="0" xfId="0" applyNumberFormat="1"/>
    <xf numFmtId="0" fontId="3" fillId="0" borderId="0" xfId="0" applyFont="1"/>
    <xf numFmtId="3" fontId="0" fillId="0" borderId="0" xfId="0" applyNumberFormat="1"/>
    <xf numFmtId="9" fontId="0" fillId="0" borderId="0" xfId="204" applyFont="1"/>
    <xf numFmtId="0" fontId="31" fillId="0" borderId="0" xfId="0" applyFont="1"/>
    <xf numFmtId="0" fontId="32" fillId="0" borderId="0" xfId="0" applyFont="1"/>
    <xf numFmtId="0" fontId="33" fillId="0" borderId="0" xfId="0" applyFont="1" applyAlignment="1">
      <alignment vertical="center"/>
    </xf>
    <xf numFmtId="0" fontId="32" fillId="0" borderId="0" xfId="0" applyFont="1" applyAlignment="1">
      <alignment horizontal="left"/>
    </xf>
    <xf numFmtId="165" fontId="32" fillId="0" borderId="0" xfId="109" applyNumberFormat="1" applyFont="1"/>
    <xf numFmtId="166" fontId="32" fillId="0" borderId="0" xfId="109" applyNumberFormat="1" applyFont="1"/>
    <xf numFmtId="168" fontId="32" fillId="0" borderId="0" xfId="0" applyNumberFormat="1" applyFont="1"/>
    <xf numFmtId="168" fontId="32" fillId="0" borderId="0" xfId="204" applyNumberFormat="1" applyFont="1"/>
    <xf numFmtId="3" fontId="32" fillId="0" borderId="0" xfId="0" applyNumberFormat="1" applyFont="1"/>
    <xf numFmtId="0" fontId="32" fillId="0" borderId="0" xfId="0" applyFont="1" applyAlignment="1">
      <alignment horizontal="center"/>
    </xf>
    <xf numFmtId="43" fontId="0" fillId="0" borderId="0" xfId="0" applyNumberFormat="1"/>
    <xf numFmtId="0" fontId="0" fillId="0" borderId="0" xfId="0" applyAlignment="1">
      <alignment wrapText="1"/>
    </xf>
    <xf numFmtId="166" fontId="34" fillId="0" borderId="0" xfId="109" applyNumberFormat="1" applyFont="1" applyAlignment="1">
      <alignment horizontal="right"/>
    </xf>
    <xf numFmtId="166" fontId="7" fillId="0" borderId="0" xfId="109" applyNumberFormat="1" applyFont="1"/>
    <xf numFmtId="168" fontId="32" fillId="0" borderId="0" xfId="0" applyNumberFormat="1" applyFont="1" applyAlignment="1">
      <alignment horizontal="center"/>
    </xf>
    <xf numFmtId="0" fontId="9" fillId="0" borderId="0" xfId="0" applyFont="1"/>
    <xf numFmtId="0" fontId="9" fillId="0" borderId="0" xfId="0" applyFont="1" applyAlignment="1">
      <alignment vertical="center"/>
    </xf>
    <xf numFmtId="0" fontId="9" fillId="0" borderId="0" xfId="0" quotePrefix="1" applyFont="1" applyAlignment="1">
      <alignment horizontal="left"/>
    </xf>
    <xf numFmtId="0" fontId="9" fillId="0" borderId="0" xfId="0" applyFont="1" applyAlignment="1">
      <alignment horizontal="center" vertical="center" wrapText="1"/>
    </xf>
    <xf numFmtId="0" fontId="9" fillId="0" borderId="0" xfId="0" applyFont="1" applyAlignment="1">
      <alignment horizontal="left"/>
    </xf>
    <xf numFmtId="165" fontId="9" fillId="0" borderId="0" xfId="109" applyNumberFormat="1" applyFont="1"/>
    <xf numFmtId="166" fontId="9" fillId="0" borderId="0" xfId="109" applyNumberFormat="1" applyFont="1"/>
    <xf numFmtId="166" fontId="36" fillId="0" borderId="0" xfId="109" applyNumberFormat="1" applyFont="1"/>
    <xf numFmtId="0" fontId="10" fillId="0" borderId="0" xfId="0" applyFont="1"/>
    <xf numFmtId="0" fontId="8" fillId="0" borderId="0" xfId="0" applyFont="1" applyAlignment="1">
      <alignment horizontal="left"/>
    </xf>
    <xf numFmtId="0" fontId="9" fillId="0" borderId="0" xfId="0" applyFont="1" applyAlignment="1">
      <alignment horizontal="left" vertical="center"/>
    </xf>
    <xf numFmtId="3" fontId="9" fillId="0" borderId="0" xfId="0" applyNumberFormat="1" applyFont="1"/>
    <xf numFmtId="3" fontId="35" fillId="0" borderId="0" xfId="0" applyNumberFormat="1" applyFont="1"/>
    <xf numFmtId="10" fontId="0" fillId="0" borderId="0" xfId="0" applyNumberFormat="1"/>
    <xf numFmtId="9" fontId="0" fillId="0" borderId="0" xfId="0" applyNumberFormat="1"/>
    <xf numFmtId="0" fontId="37" fillId="0" borderId="0" xfId="135" applyFont="1" applyAlignment="1" applyProtection="1"/>
    <xf numFmtId="0" fontId="37" fillId="0" borderId="0" xfId="135" applyFont="1" applyAlignment="1" applyProtection="1">
      <alignment horizontal="left" vertical="center"/>
    </xf>
    <xf numFmtId="0" fontId="32" fillId="0" borderId="0" xfId="0" applyFont="1" applyAlignment="1">
      <alignment horizontal="center" vertical="center" wrapText="1"/>
    </xf>
    <xf numFmtId="168" fontId="32" fillId="0" borderId="0" xfId="0" applyNumberFormat="1" applyFont="1" applyAlignment="1">
      <alignment horizontal="center" vertical="center" wrapText="1"/>
    </xf>
    <xf numFmtId="0" fontId="9" fillId="0" borderId="0" xfId="0" applyFont="1" applyAlignment="1">
      <alignment horizontal="center" wrapText="1"/>
    </xf>
    <xf numFmtId="0" fontId="9" fillId="0" borderId="0" xfId="0" applyFont="1" applyAlignment="1">
      <alignment horizontal="center"/>
    </xf>
    <xf numFmtId="165" fontId="38" fillId="0" borderId="0" xfId="110" applyNumberFormat="1" applyFont="1"/>
    <xf numFmtId="165" fontId="38" fillId="0" borderId="0" xfId="110" applyNumberFormat="1" applyFont="1" applyAlignment="1">
      <alignment wrapText="1"/>
    </xf>
    <xf numFmtId="0" fontId="39" fillId="0" borderId="0" xfId="0" applyFont="1"/>
    <xf numFmtId="165" fontId="39" fillId="0" borderId="0" xfId="109" applyNumberFormat="1" applyFont="1"/>
    <xf numFmtId="165" fontId="39" fillId="0" borderId="0" xfId="110" applyNumberFormat="1" applyFont="1"/>
    <xf numFmtId="0" fontId="40" fillId="0" borderId="0" xfId="0" applyFont="1" applyAlignment="1">
      <alignment vertical="center"/>
    </xf>
    <xf numFmtId="165" fontId="40" fillId="0" borderId="0" xfId="109" applyNumberFormat="1" applyFont="1"/>
    <xf numFmtId="165" fontId="39" fillId="0" borderId="0" xfId="109" applyNumberFormat="1" applyFont="1" applyAlignment="1">
      <alignment horizontal="right"/>
    </xf>
    <xf numFmtId="166" fontId="39" fillId="0" borderId="0" xfId="109" applyNumberFormat="1" applyFont="1"/>
    <xf numFmtId="164" fontId="39" fillId="0" borderId="0" xfId="109" applyNumberFormat="1" applyFont="1"/>
    <xf numFmtId="166" fontId="38" fillId="0" borderId="0" xfId="110" applyNumberFormat="1" applyFont="1"/>
    <xf numFmtId="167" fontId="39" fillId="0" borderId="0" xfId="0" applyNumberFormat="1" applyFont="1"/>
    <xf numFmtId="0" fontId="42" fillId="0" borderId="0" xfId="0" applyFont="1"/>
    <xf numFmtId="0" fontId="42" fillId="0" borderId="0" xfId="0" applyFont="1" applyAlignment="1">
      <alignment wrapText="1"/>
    </xf>
    <xf numFmtId="0" fontId="43" fillId="0" borderId="0" xfId="0" applyFont="1"/>
    <xf numFmtId="0" fontId="44" fillId="0" borderId="0" xfId="0" applyFont="1"/>
    <xf numFmtId="0" fontId="45" fillId="0" borderId="0" xfId="0" applyFont="1"/>
    <xf numFmtId="0" fontId="44" fillId="0" borderId="0" xfId="0" applyFont="1" applyAlignment="1">
      <alignment vertical="center"/>
    </xf>
    <xf numFmtId="0" fontId="46" fillId="0" borderId="0" xfId="135" applyFont="1" applyAlignment="1" applyProtection="1"/>
    <xf numFmtId="0" fontId="44" fillId="0" borderId="0" xfId="0" quotePrefix="1" applyFont="1" applyAlignment="1">
      <alignment horizontal="left"/>
    </xf>
    <xf numFmtId="0" fontId="47" fillId="0" borderId="0" xfId="0" applyFont="1"/>
    <xf numFmtId="0" fontId="48" fillId="0" borderId="0" xfId="0" applyFont="1" applyAlignment="1">
      <alignment horizontal="center"/>
    </xf>
    <xf numFmtId="0" fontId="44" fillId="0" borderId="0" xfId="0" applyFont="1" applyAlignment="1">
      <alignment horizontal="center" vertical="center" wrapText="1"/>
    </xf>
    <xf numFmtId="0" fontId="44" fillId="0" borderId="0" xfId="0" applyFont="1" applyAlignment="1">
      <alignment horizontal="center" vertical="center"/>
    </xf>
    <xf numFmtId="0" fontId="44" fillId="0" borderId="0" xfId="0" applyFont="1" applyAlignment="1">
      <alignment horizontal="center" vertical="center" wrapText="1"/>
    </xf>
    <xf numFmtId="0" fontId="44" fillId="0" borderId="0" xfId="0" applyFont="1" applyAlignment="1">
      <alignment horizontal="left"/>
    </xf>
    <xf numFmtId="166" fontId="41" fillId="0" borderId="0" xfId="109" applyNumberFormat="1" applyFont="1" applyFill="1" applyBorder="1"/>
    <xf numFmtId="0" fontId="44" fillId="0" borderId="0" xfId="0" applyFont="1" applyAlignment="1">
      <alignment horizontal="left" wrapText="1"/>
    </xf>
    <xf numFmtId="0" fontId="44" fillId="0" borderId="0" xfId="0" applyFont="1" applyAlignment="1">
      <alignment vertical="center" wrapText="1"/>
    </xf>
    <xf numFmtId="0" fontId="45" fillId="0" borderId="0" xfId="0" applyFont="1" applyAlignment="1">
      <alignment vertical="center"/>
    </xf>
    <xf numFmtId="0" fontId="44" fillId="0" borderId="0" xfId="0" applyFont="1" applyAlignment="1">
      <alignment vertical="top" wrapText="1"/>
    </xf>
  </cellXfs>
  <cellStyles count="214">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2 2" xfId="5" xr:uid="{00000000-0005-0000-0000-000004000000}"/>
    <cellStyle name="20% - Accent2 3" xfId="6" xr:uid="{00000000-0005-0000-0000-000005000000}"/>
    <cellStyle name="20% - Accent2 4" xfId="7" xr:uid="{00000000-0005-0000-0000-000006000000}"/>
    <cellStyle name="20% - Accent2 5" xfId="8" xr:uid="{00000000-0005-0000-0000-000007000000}"/>
    <cellStyle name="20% - Accent3 2" xfId="9" xr:uid="{00000000-0005-0000-0000-000008000000}"/>
    <cellStyle name="20% - Accent3 3" xfId="10" xr:uid="{00000000-0005-0000-0000-000009000000}"/>
    <cellStyle name="20% - Accent3 4" xfId="11" xr:uid="{00000000-0005-0000-0000-00000A000000}"/>
    <cellStyle name="20% - Accent3 5" xfId="12" xr:uid="{00000000-0005-0000-0000-00000B000000}"/>
    <cellStyle name="20% - Accent4 2" xfId="13" xr:uid="{00000000-0005-0000-0000-00000C000000}"/>
    <cellStyle name="20% - Accent4 3" xfId="14" xr:uid="{00000000-0005-0000-0000-00000D000000}"/>
    <cellStyle name="20% - Accent4 4" xfId="15" xr:uid="{00000000-0005-0000-0000-00000E000000}"/>
    <cellStyle name="20% - Accent4 5" xfId="16" xr:uid="{00000000-0005-0000-0000-00000F000000}"/>
    <cellStyle name="20% - Accent5 2" xfId="17" xr:uid="{00000000-0005-0000-0000-000010000000}"/>
    <cellStyle name="20% - Accent5 3" xfId="18" xr:uid="{00000000-0005-0000-0000-000011000000}"/>
    <cellStyle name="20% - Accent5 4" xfId="19" xr:uid="{00000000-0005-0000-0000-000012000000}"/>
    <cellStyle name="20% - Accent5 5" xfId="20" xr:uid="{00000000-0005-0000-0000-000013000000}"/>
    <cellStyle name="20% - Accent6 2" xfId="21" xr:uid="{00000000-0005-0000-0000-000014000000}"/>
    <cellStyle name="20% - Accent6 3" xfId="22" xr:uid="{00000000-0005-0000-0000-000015000000}"/>
    <cellStyle name="20% - Accent6 4" xfId="23" xr:uid="{00000000-0005-0000-0000-000016000000}"/>
    <cellStyle name="20% - Accent6 5" xfId="24" xr:uid="{00000000-0005-0000-0000-000017000000}"/>
    <cellStyle name="40% - Accent1 2" xfId="25" xr:uid="{00000000-0005-0000-0000-000018000000}"/>
    <cellStyle name="40% - Accent1 3" xfId="26" xr:uid="{00000000-0005-0000-0000-000019000000}"/>
    <cellStyle name="40% - Accent1 4" xfId="27" xr:uid="{00000000-0005-0000-0000-00001A000000}"/>
    <cellStyle name="40% - Accent1 5" xfId="28" xr:uid="{00000000-0005-0000-0000-00001B000000}"/>
    <cellStyle name="40% - Accent2 2" xfId="29" xr:uid="{00000000-0005-0000-0000-00001C000000}"/>
    <cellStyle name="40% - Accent2 3" xfId="30" xr:uid="{00000000-0005-0000-0000-00001D000000}"/>
    <cellStyle name="40% - Accent2 4" xfId="31" xr:uid="{00000000-0005-0000-0000-00001E000000}"/>
    <cellStyle name="40% - Accent2 5" xfId="32" xr:uid="{00000000-0005-0000-0000-00001F000000}"/>
    <cellStyle name="40% - Accent3 2" xfId="33" xr:uid="{00000000-0005-0000-0000-000020000000}"/>
    <cellStyle name="40% - Accent3 3" xfId="34" xr:uid="{00000000-0005-0000-0000-000021000000}"/>
    <cellStyle name="40% - Accent3 4" xfId="35" xr:uid="{00000000-0005-0000-0000-000022000000}"/>
    <cellStyle name="40% - Accent3 5" xfId="36" xr:uid="{00000000-0005-0000-0000-000023000000}"/>
    <cellStyle name="40% - Accent4 2" xfId="37" xr:uid="{00000000-0005-0000-0000-000024000000}"/>
    <cellStyle name="40% - Accent4 3" xfId="38" xr:uid="{00000000-0005-0000-0000-000025000000}"/>
    <cellStyle name="40% - Accent4 4" xfId="39" xr:uid="{00000000-0005-0000-0000-000026000000}"/>
    <cellStyle name="40% - Accent4 5" xfId="40" xr:uid="{00000000-0005-0000-0000-000027000000}"/>
    <cellStyle name="40% - Accent5 2" xfId="41" xr:uid="{00000000-0005-0000-0000-000028000000}"/>
    <cellStyle name="40% - Accent5 3" xfId="42" xr:uid="{00000000-0005-0000-0000-000029000000}"/>
    <cellStyle name="40% - Accent5 4" xfId="43" xr:uid="{00000000-0005-0000-0000-00002A000000}"/>
    <cellStyle name="40% - Accent5 5" xfId="44" xr:uid="{00000000-0005-0000-0000-00002B000000}"/>
    <cellStyle name="40% - Accent6 2" xfId="45" xr:uid="{00000000-0005-0000-0000-00002C000000}"/>
    <cellStyle name="40% - Accent6 3" xfId="46" xr:uid="{00000000-0005-0000-0000-00002D000000}"/>
    <cellStyle name="40% - Accent6 4" xfId="47" xr:uid="{00000000-0005-0000-0000-00002E000000}"/>
    <cellStyle name="40% - Accent6 5" xfId="48" xr:uid="{00000000-0005-0000-0000-00002F000000}"/>
    <cellStyle name="60% - Accent1 2" xfId="49" xr:uid="{00000000-0005-0000-0000-000030000000}"/>
    <cellStyle name="60% - Accent1 3" xfId="50" xr:uid="{00000000-0005-0000-0000-000031000000}"/>
    <cellStyle name="60% - Accent1 4" xfId="51" xr:uid="{00000000-0005-0000-0000-000032000000}"/>
    <cellStyle name="60% - Accent1 5" xfId="52" xr:uid="{00000000-0005-0000-0000-000033000000}"/>
    <cellStyle name="60% - Accent2 2" xfId="53" xr:uid="{00000000-0005-0000-0000-000034000000}"/>
    <cellStyle name="60% - Accent2 3" xfId="54" xr:uid="{00000000-0005-0000-0000-000035000000}"/>
    <cellStyle name="60% - Accent2 4" xfId="55" xr:uid="{00000000-0005-0000-0000-000036000000}"/>
    <cellStyle name="60% - Accent2 5" xfId="56" xr:uid="{00000000-0005-0000-0000-000037000000}"/>
    <cellStyle name="60% - Accent3 2" xfId="57" xr:uid="{00000000-0005-0000-0000-000038000000}"/>
    <cellStyle name="60% - Accent3 3" xfId="58" xr:uid="{00000000-0005-0000-0000-000039000000}"/>
    <cellStyle name="60% - Accent3 4" xfId="59" xr:uid="{00000000-0005-0000-0000-00003A000000}"/>
    <cellStyle name="60% - Accent3 5" xfId="60" xr:uid="{00000000-0005-0000-0000-00003B000000}"/>
    <cellStyle name="60% - Accent4 2" xfId="61" xr:uid="{00000000-0005-0000-0000-00003C000000}"/>
    <cellStyle name="60% - Accent4 3" xfId="62" xr:uid="{00000000-0005-0000-0000-00003D000000}"/>
    <cellStyle name="60% - Accent4 4" xfId="63" xr:uid="{00000000-0005-0000-0000-00003E000000}"/>
    <cellStyle name="60% - Accent4 5" xfId="64" xr:uid="{00000000-0005-0000-0000-00003F000000}"/>
    <cellStyle name="60% - Accent5 2" xfId="65" xr:uid="{00000000-0005-0000-0000-000040000000}"/>
    <cellStyle name="60% - Accent5 3" xfId="66" xr:uid="{00000000-0005-0000-0000-000041000000}"/>
    <cellStyle name="60% - Accent5 4" xfId="67" xr:uid="{00000000-0005-0000-0000-000042000000}"/>
    <cellStyle name="60% - Accent5 5" xfId="68" xr:uid="{00000000-0005-0000-0000-000043000000}"/>
    <cellStyle name="60% - Accent6 2" xfId="69" xr:uid="{00000000-0005-0000-0000-000044000000}"/>
    <cellStyle name="60% - Accent6 3" xfId="70" xr:uid="{00000000-0005-0000-0000-000045000000}"/>
    <cellStyle name="60% - Accent6 4" xfId="71" xr:uid="{00000000-0005-0000-0000-000046000000}"/>
    <cellStyle name="60% - Accent6 5" xfId="72" xr:uid="{00000000-0005-0000-0000-000047000000}"/>
    <cellStyle name="Accent1 2" xfId="73" xr:uid="{00000000-0005-0000-0000-000048000000}"/>
    <cellStyle name="Accent1 3" xfId="74" xr:uid="{00000000-0005-0000-0000-000049000000}"/>
    <cellStyle name="Accent1 4" xfId="75" xr:uid="{00000000-0005-0000-0000-00004A000000}"/>
    <cellStyle name="Accent1 5" xfId="76" xr:uid="{00000000-0005-0000-0000-00004B000000}"/>
    <cellStyle name="Accent2 2" xfId="77" xr:uid="{00000000-0005-0000-0000-00004C000000}"/>
    <cellStyle name="Accent2 3" xfId="78" xr:uid="{00000000-0005-0000-0000-00004D000000}"/>
    <cellStyle name="Accent2 4" xfId="79" xr:uid="{00000000-0005-0000-0000-00004E000000}"/>
    <cellStyle name="Accent2 5" xfId="80" xr:uid="{00000000-0005-0000-0000-00004F000000}"/>
    <cellStyle name="Accent3 2" xfId="81" xr:uid="{00000000-0005-0000-0000-000050000000}"/>
    <cellStyle name="Accent3 3" xfId="82" xr:uid="{00000000-0005-0000-0000-000051000000}"/>
    <cellStyle name="Accent3 4" xfId="83" xr:uid="{00000000-0005-0000-0000-000052000000}"/>
    <cellStyle name="Accent3 5" xfId="84" xr:uid="{00000000-0005-0000-0000-000053000000}"/>
    <cellStyle name="Accent4 2" xfId="85" xr:uid="{00000000-0005-0000-0000-000054000000}"/>
    <cellStyle name="Accent4 3" xfId="86" xr:uid="{00000000-0005-0000-0000-000055000000}"/>
    <cellStyle name="Accent4 4" xfId="87" xr:uid="{00000000-0005-0000-0000-000056000000}"/>
    <cellStyle name="Accent4 5" xfId="88" xr:uid="{00000000-0005-0000-0000-000057000000}"/>
    <cellStyle name="Accent5 2" xfId="89" xr:uid="{00000000-0005-0000-0000-000058000000}"/>
    <cellStyle name="Accent5 3" xfId="90" xr:uid="{00000000-0005-0000-0000-000059000000}"/>
    <cellStyle name="Accent5 4" xfId="91" xr:uid="{00000000-0005-0000-0000-00005A000000}"/>
    <cellStyle name="Accent5 5" xfId="92" xr:uid="{00000000-0005-0000-0000-00005B000000}"/>
    <cellStyle name="Accent6 2" xfId="93" xr:uid="{00000000-0005-0000-0000-00005C000000}"/>
    <cellStyle name="Accent6 3" xfId="94" xr:uid="{00000000-0005-0000-0000-00005D000000}"/>
    <cellStyle name="Accent6 4" xfId="95" xr:uid="{00000000-0005-0000-0000-00005E000000}"/>
    <cellStyle name="Accent6 5" xfId="96" xr:uid="{00000000-0005-0000-0000-00005F000000}"/>
    <cellStyle name="Bad 2" xfId="97" xr:uid="{00000000-0005-0000-0000-000060000000}"/>
    <cellStyle name="Bad 3" xfId="98" xr:uid="{00000000-0005-0000-0000-000061000000}"/>
    <cellStyle name="Bad 4" xfId="99" xr:uid="{00000000-0005-0000-0000-000062000000}"/>
    <cellStyle name="Bad 5" xfId="100" xr:uid="{00000000-0005-0000-0000-000063000000}"/>
    <cellStyle name="Calculation 2" xfId="101" xr:uid="{00000000-0005-0000-0000-000064000000}"/>
    <cellStyle name="Calculation 3" xfId="102" xr:uid="{00000000-0005-0000-0000-000065000000}"/>
    <cellStyle name="Calculation 4" xfId="103" xr:uid="{00000000-0005-0000-0000-000066000000}"/>
    <cellStyle name="Calculation 5" xfId="104" xr:uid="{00000000-0005-0000-0000-000067000000}"/>
    <cellStyle name="Check Cell 2" xfId="105" xr:uid="{00000000-0005-0000-0000-000068000000}"/>
    <cellStyle name="Check Cell 3" xfId="106" xr:uid="{00000000-0005-0000-0000-000069000000}"/>
    <cellStyle name="Check Cell 4" xfId="107" xr:uid="{00000000-0005-0000-0000-00006A000000}"/>
    <cellStyle name="Check Cell 5" xfId="108" xr:uid="{00000000-0005-0000-0000-00006B000000}"/>
    <cellStyle name="Comma" xfId="109" builtinId="3"/>
    <cellStyle name="Comma 2" xfId="110" xr:uid="{00000000-0005-0000-0000-00006D000000}"/>
    <cellStyle name="Explanatory Text 2" xfId="111" xr:uid="{00000000-0005-0000-0000-00006E000000}"/>
    <cellStyle name="Explanatory Text 3" xfId="112" xr:uid="{00000000-0005-0000-0000-00006F000000}"/>
    <cellStyle name="Explanatory Text 4" xfId="113" xr:uid="{00000000-0005-0000-0000-000070000000}"/>
    <cellStyle name="Explanatory Text 5" xfId="114" xr:uid="{00000000-0005-0000-0000-000071000000}"/>
    <cellStyle name="Good 2" xfId="115" xr:uid="{00000000-0005-0000-0000-000072000000}"/>
    <cellStyle name="Good 3" xfId="116" xr:uid="{00000000-0005-0000-0000-000073000000}"/>
    <cellStyle name="Good 4" xfId="117" xr:uid="{00000000-0005-0000-0000-000074000000}"/>
    <cellStyle name="Good 5" xfId="118" xr:uid="{00000000-0005-0000-0000-000075000000}"/>
    <cellStyle name="Heading 1 2" xfId="119" xr:uid="{00000000-0005-0000-0000-000076000000}"/>
    <cellStyle name="Heading 1 3" xfId="120" xr:uid="{00000000-0005-0000-0000-000077000000}"/>
    <cellStyle name="Heading 1 4" xfId="121" xr:uid="{00000000-0005-0000-0000-000078000000}"/>
    <cellStyle name="Heading 1 5" xfId="122" xr:uid="{00000000-0005-0000-0000-000079000000}"/>
    <cellStyle name="Heading 2 2" xfId="123" xr:uid="{00000000-0005-0000-0000-00007A000000}"/>
    <cellStyle name="Heading 2 3" xfId="124" xr:uid="{00000000-0005-0000-0000-00007B000000}"/>
    <cellStyle name="Heading 2 4" xfId="125" xr:uid="{00000000-0005-0000-0000-00007C000000}"/>
    <cellStyle name="Heading 2 5" xfId="126" xr:uid="{00000000-0005-0000-0000-00007D000000}"/>
    <cellStyle name="Heading 3 2" xfId="127" xr:uid="{00000000-0005-0000-0000-00007E000000}"/>
    <cellStyle name="Heading 3 3" xfId="128" xr:uid="{00000000-0005-0000-0000-00007F000000}"/>
    <cellStyle name="Heading 3 4" xfId="129" xr:uid="{00000000-0005-0000-0000-000080000000}"/>
    <cellStyle name="Heading 3 5" xfId="130" xr:uid="{00000000-0005-0000-0000-000081000000}"/>
    <cellStyle name="Heading 4 2" xfId="131" xr:uid="{00000000-0005-0000-0000-000082000000}"/>
    <cellStyle name="Heading 4 3" xfId="132" xr:uid="{00000000-0005-0000-0000-000083000000}"/>
    <cellStyle name="Heading 4 4" xfId="133" xr:uid="{00000000-0005-0000-0000-000084000000}"/>
    <cellStyle name="Heading 4 5" xfId="134" xr:uid="{00000000-0005-0000-0000-000085000000}"/>
    <cellStyle name="Hyperlink" xfId="135" builtinId="8"/>
    <cellStyle name="Hyperlink 3" xfId="136" xr:uid="{00000000-0005-0000-0000-000087000000}"/>
    <cellStyle name="Hyperlink 4" xfId="137" xr:uid="{00000000-0005-0000-0000-000088000000}"/>
    <cellStyle name="Input 2" xfId="138" xr:uid="{00000000-0005-0000-0000-000089000000}"/>
    <cellStyle name="Input 3" xfId="139" xr:uid="{00000000-0005-0000-0000-00008A000000}"/>
    <cellStyle name="Input 4" xfId="140" xr:uid="{00000000-0005-0000-0000-00008B000000}"/>
    <cellStyle name="Input 5" xfId="141" xr:uid="{00000000-0005-0000-0000-00008C000000}"/>
    <cellStyle name="Linked Cell 2" xfId="142" xr:uid="{00000000-0005-0000-0000-00008D000000}"/>
    <cellStyle name="Linked Cell 3" xfId="143" xr:uid="{00000000-0005-0000-0000-00008E000000}"/>
    <cellStyle name="Linked Cell 4" xfId="144" xr:uid="{00000000-0005-0000-0000-00008F000000}"/>
    <cellStyle name="Linked Cell 5" xfId="145" xr:uid="{00000000-0005-0000-0000-000090000000}"/>
    <cellStyle name="Neutral 2" xfId="146" xr:uid="{00000000-0005-0000-0000-000091000000}"/>
    <cellStyle name="Neutral 3" xfId="147" xr:uid="{00000000-0005-0000-0000-000092000000}"/>
    <cellStyle name="Neutral 4" xfId="148" xr:uid="{00000000-0005-0000-0000-000093000000}"/>
    <cellStyle name="Neutral 5" xfId="149" xr:uid="{00000000-0005-0000-0000-000094000000}"/>
    <cellStyle name="Normal" xfId="0" builtinId="0"/>
    <cellStyle name="Normal 10 2" xfId="150" xr:uid="{00000000-0005-0000-0000-000096000000}"/>
    <cellStyle name="Normal 10 3" xfId="151" xr:uid="{00000000-0005-0000-0000-000097000000}"/>
    <cellStyle name="Normal 10 4" xfId="152" xr:uid="{00000000-0005-0000-0000-000098000000}"/>
    <cellStyle name="Normal 11 2" xfId="153" xr:uid="{00000000-0005-0000-0000-000099000000}"/>
    <cellStyle name="Normal 11 3" xfId="154" xr:uid="{00000000-0005-0000-0000-00009A000000}"/>
    <cellStyle name="Normal 11 4" xfId="155" xr:uid="{00000000-0005-0000-0000-00009B000000}"/>
    <cellStyle name="Normal 12" xfId="156" xr:uid="{00000000-0005-0000-0000-00009C000000}"/>
    <cellStyle name="Normal 12 2" xfId="157" xr:uid="{00000000-0005-0000-0000-00009D000000}"/>
    <cellStyle name="Normal 12 3" xfId="158" xr:uid="{00000000-0005-0000-0000-00009E000000}"/>
    <cellStyle name="Normal 12 4" xfId="159" xr:uid="{00000000-0005-0000-0000-00009F000000}"/>
    <cellStyle name="Normal 13 2" xfId="160" xr:uid="{00000000-0005-0000-0000-0000A0000000}"/>
    <cellStyle name="Normal 13 3" xfId="161" xr:uid="{00000000-0005-0000-0000-0000A1000000}"/>
    <cellStyle name="Normal 13 4" xfId="162" xr:uid="{00000000-0005-0000-0000-0000A2000000}"/>
    <cellStyle name="Normal 18" xfId="163" xr:uid="{00000000-0005-0000-0000-0000A3000000}"/>
    <cellStyle name="Normal 19" xfId="164" xr:uid="{00000000-0005-0000-0000-0000A4000000}"/>
    <cellStyle name="Normal 2 2" xfId="165" xr:uid="{00000000-0005-0000-0000-0000A5000000}"/>
    <cellStyle name="Normal 2 3" xfId="166" xr:uid="{00000000-0005-0000-0000-0000A6000000}"/>
    <cellStyle name="Normal 2 4" xfId="167" xr:uid="{00000000-0005-0000-0000-0000A7000000}"/>
    <cellStyle name="Normal 3 2" xfId="168" xr:uid="{00000000-0005-0000-0000-0000A8000000}"/>
    <cellStyle name="Normal 3 3" xfId="169" xr:uid="{00000000-0005-0000-0000-0000A9000000}"/>
    <cellStyle name="Normal 3 4" xfId="170" xr:uid="{00000000-0005-0000-0000-0000AA000000}"/>
    <cellStyle name="Normal 4 2" xfId="171" xr:uid="{00000000-0005-0000-0000-0000AB000000}"/>
    <cellStyle name="Normal 4 3" xfId="172" xr:uid="{00000000-0005-0000-0000-0000AC000000}"/>
    <cellStyle name="Normal 4 4" xfId="173" xr:uid="{00000000-0005-0000-0000-0000AD000000}"/>
    <cellStyle name="Normal 5 2" xfId="174" xr:uid="{00000000-0005-0000-0000-0000AE000000}"/>
    <cellStyle name="Normal 5 3" xfId="175" xr:uid="{00000000-0005-0000-0000-0000AF000000}"/>
    <cellStyle name="Normal 5 4" xfId="176" xr:uid="{00000000-0005-0000-0000-0000B0000000}"/>
    <cellStyle name="Normal 6 2" xfId="177" xr:uid="{00000000-0005-0000-0000-0000B1000000}"/>
    <cellStyle name="Normal 6 3" xfId="178" xr:uid="{00000000-0005-0000-0000-0000B2000000}"/>
    <cellStyle name="Normal 6 4" xfId="179" xr:uid="{00000000-0005-0000-0000-0000B3000000}"/>
    <cellStyle name="Normal 7 2" xfId="180" xr:uid="{00000000-0005-0000-0000-0000B4000000}"/>
    <cellStyle name="Normal 7 3" xfId="181" xr:uid="{00000000-0005-0000-0000-0000B5000000}"/>
    <cellStyle name="Normal 7 4" xfId="182" xr:uid="{00000000-0005-0000-0000-0000B6000000}"/>
    <cellStyle name="Normal 8 2" xfId="183" xr:uid="{00000000-0005-0000-0000-0000B7000000}"/>
    <cellStyle name="Normal 8 3" xfId="184" xr:uid="{00000000-0005-0000-0000-0000B8000000}"/>
    <cellStyle name="Normal 8 4" xfId="185" xr:uid="{00000000-0005-0000-0000-0000B9000000}"/>
    <cellStyle name="Normal 9 2" xfId="186" xr:uid="{00000000-0005-0000-0000-0000BA000000}"/>
    <cellStyle name="Normal 9 3" xfId="187" xr:uid="{00000000-0005-0000-0000-0000BB000000}"/>
    <cellStyle name="Normal 9 4" xfId="188" xr:uid="{00000000-0005-0000-0000-0000BC000000}"/>
    <cellStyle name="Note 10" xfId="189" xr:uid="{00000000-0005-0000-0000-0000BD000000}"/>
    <cellStyle name="Note 11" xfId="190" xr:uid="{00000000-0005-0000-0000-0000BE000000}"/>
    <cellStyle name="Note 12" xfId="191" xr:uid="{00000000-0005-0000-0000-0000BF000000}"/>
    <cellStyle name="Note 2" xfId="192" xr:uid="{00000000-0005-0000-0000-0000C0000000}"/>
    <cellStyle name="Note 3" xfId="193" xr:uid="{00000000-0005-0000-0000-0000C1000000}"/>
    <cellStyle name="Note 4" xfId="194" xr:uid="{00000000-0005-0000-0000-0000C2000000}"/>
    <cellStyle name="Note 5" xfId="195" xr:uid="{00000000-0005-0000-0000-0000C3000000}"/>
    <cellStyle name="Note 6" xfId="196" xr:uid="{00000000-0005-0000-0000-0000C4000000}"/>
    <cellStyle name="Note 7" xfId="197" xr:uid="{00000000-0005-0000-0000-0000C5000000}"/>
    <cellStyle name="Note 8" xfId="198" xr:uid="{00000000-0005-0000-0000-0000C6000000}"/>
    <cellStyle name="Note 9" xfId="199" xr:uid="{00000000-0005-0000-0000-0000C7000000}"/>
    <cellStyle name="Output 2" xfId="200" xr:uid="{00000000-0005-0000-0000-0000C8000000}"/>
    <cellStyle name="Output 3" xfId="201" xr:uid="{00000000-0005-0000-0000-0000C9000000}"/>
    <cellStyle name="Output 4" xfId="202" xr:uid="{00000000-0005-0000-0000-0000CA000000}"/>
    <cellStyle name="Output 5" xfId="203" xr:uid="{00000000-0005-0000-0000-0000CB000000}"/>
    <cellStyle name="Percent" xfId="204" builtinId="5"/>
    <cellStyle name="Title" xfId="205" builtinId="15" customBuiltin="1"/>
    <cellStyle name="Total 2" xfId="206" xr:uid="{00000000-0005-0000-0000-0000CE000000}"/>
    <cellStyle name="Total 3" xfId="207" xr:uid="{00000000-0005-0000-0000-0000CF000000}"/>
    <cellStyle name="Total 4" xfId="208" xr:uid="{00000000-0005-0000-0000-0000D0000000}"/>
    <cellStyle name="Total 5" xfId="209" xr:uid="{00000000-0005-0000-0000-0000D1000000}"/>
    <cellStyle name="Warning Text 2" xfId="210" xr:uid="{00000000-0005-0000-0000-0000D2000000}"/>
    <cellStyle name="Warning Text 3" xfId="211" xr:uid="{00000000-0005-0000-0000-0000D3000000}"/>
    <cellStyle name="Warning Text 4" xfId="212" xr:uid="{00000000-0005-0000-0000-0000D4000000}"/>
    <cellStyle name="Warning Text 5" xfId="213" xr:uid="{00000000-0005-0000-0000-0000D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chartsheet" Target="chart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styles" Target="styles.xml"/><Relationship Id="rId5" Type="http://schemas.openxmlformats.org/officeDocument/2006/relationships/chartsheet" Target="chartsheets/sheet1.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hartsheet" Target="chartsheets/sheet5.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800" b="1" i="0" u="none" strike="noStrike" baseline="0">
                <a:solidFill>
                  <a:srgbClr val="000000"/>
                </a:solidFill>
                <a:latin typeface="Calibri"/>
                <a:ea typeface="Calibri"/>
                <a:cs typeface="Calibri"/>
              </a:defRPr>
            </a:pPr>
            <a:r>
              <a:rPr lang="en-US"/>
              <a:t>Residential Permits: Austin MSA &amp; United States</a:t>
            </a:r>
          </a:p>
        </c:rich>
      </c:tx>
      <c:overlay val="0"/>
    </c:title>
    <c:autoTitleDeleted val="0"/>
    <c:plotArea>
      <c:layout>
        <c:manualLayout>
          <c:layoutTarget val="inner"/>
          <c:xMode val="edge"/>
          <c:yMode val="edge"/>
          <c:x val="0.10165325495570771"/>
          <c:y val="9.7189041149093658E-2"/>
          <c:w val="0.81075134552835815"/>
          <c:h val="0.80103357815831955"/>
        </c:manualLayout>
      </c:layout>
      <c:barChart>
        <c:barDir val="col"/>
        <c:grouping val="stacked"/>
        <c:varyColors val="0"/>
        <c:ser>
          <c:idx val="0"/>
          <c:order val="0"/>
          <c:tx>
            <c:strRef>
              <c:f>'Permits Census'!$C$7</c:f>
              <c:strCache>
                <c:ptCount val="1"/>
                <c:pt idx="0">
                  <c:v>1 Unit</c:v>
                </c:pt>
              </c:strCache>
            </c:strRef>
          </c:tx>
          <c:invertIfNegative val="0"/>
          <c:cat>
            <c:strRef>
              <c:f>'Permits Census'!$A$297:$A$319</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'Permits Census'!$C$8:$C$31</c:f>
              <c:numCache>
                <c:formatCode>_(* #,##0_);_(* \(#,##0\);_(* "-"??_);_(@_)</c:formatCode>
                <c:ptCount val="24"/>
                <c:pt idx="0">
                  <c:v>12932</c:v>
                </c:pt>
                <c:pt idx="1">
                  <c:v>9115</c:v>
                </c:pt>
                <c:pt idx="2">
                  <c:v>11041</c:v>
                </c:pt>
                <c:pt idx="3">
                  <c:v>12103</c:v>
                </c:pt>
                <c:pt idx="4">
                  <c:v>14309</c:v>
                </c:pt>
                <c:pt idx="5">
                  <c:v>17346</c:v>
                </c:pt>
                <c:pt idx="6">
                  <c:v>17615</c:v>
                </c:pt>
                <c:pt idx="7">
                  <c:v>12120</c:v>
                </c:pt>
                <c:pt idx="8">
                  <c:v>7710</c:v>
                </c:pt>
                <c:pt idx="9">
                  <c:v>6678</c:v>
                </c:pt>
                <c:pt idx="10">
                  <c:v>6200</c:v>
                </c:pt>
                <c:pt idx="11">
                  <c:v>6231</c:v>
                </c:pt>
                <c:pt idx="12">
                  <c:v>8229</c:v>
                </c:pt>
                <c:pt idx="13">
                  <c:v>8941</c:v>
                </c:pt>
                <c:pt idx="14">
                  <c:v>11842</c:v>
                </c:pt>
                <c:pt idx="15">
                  <c:v>11857</c:v>
                </c:pt>
                <c:pt idx="16">
                  <c:v>13327</c:v>
                </c:pt>
                <c:pt idx="17">
                  <c:v>16119</c:v>
                </c:pt>
                <c:pt idx="18">
                  <c:v>17030</c:v>
                </c:pt>
                <c:pt idx="19">
                  <c:v>18426</c:v>
                </c:pt>
                <c:pt idx="20">
                  <c:v>22570</c:v>
                </c:pt>
                <c:pt idx="21">
                  <c:v>24486</c:v>
                </c:pt>
                <c:pt idx="22">
                  <c:v>19715</c:v>
                </c:pt>
                <c:pt idx="23">
                  <c:v>16532</c:v>
                </c:pt>
              </c:numCache>
            </c:numRef>
          </c:val>
          <c:extLst>
            <c:ext xmlns:c16="http://schemas.microsoft.com/office/drawing/2014/chart" uri="{C3380CC4-5D6E-409C-BE32-E72D297353CC}">
              <c16:uniqueId val="{00000000-2494-4A38-A437-FB847A6ECF39}"/>
            </c:ext>
          </c:extLst>
        </c:ser>
        <c:ser>
          <c:idx val="1"/>
          <c:order val="1"/>
          <c:tx>
            <c:strRef>
              <c:f>'Permits Census'!$D$7</c:f>
              <c:strCache>
                <c:ptCount val="1"/>
                <c:pt idx="0">
                  <c:v>Multifamily Units</c:v>
                </c:pt>
              </c:strCache>
            </c:strRef>
          </c:tx>
          <c:invertIfNegative val="0"/>
          <c:cat>
            <c:strRef>
              <c:f>'Permits Census'!$A$297:$A$319</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'Permits Census'!$D$8:$D$31</c:f>
              <c:numCache>
                <c:formatCode>_(* #,##0_);_(* \(#,##0\);_(* "-"??_);_(@_)</c:formatCode>
                <c:ptCount val="24"/>
                <c:pt idx="0">
                  <c:v>8842</c:v>
                </c:pt>
                <c:pt idx="1">
                  <c:v>8699</c:v>
                </c:pt>
                <c:pt idx="2">
                  <c:v>6160</c:v>
                </c:pt>
                <c:pt idx="3">
                  <c:v>3214</c:v>
                </c:pt>
                <c:pt idx="4">
                  <c:v>3706</c:v>
                </c:pt>
                <c:pt idx="5">
                  <c:v>5895</c:v>
                </c:pt>
                <c:pt idx="6">
                  <c:v>8481</c:v>
                </c:pt>
                <c:pt idx="7">
                  <c:v>7783</c:v>
                </c:pt>
                <c:pt idx="8">
                  <c:v>4082</c:v>
                </c:pt>
                <c:pt idx="9">
                  <c:v>2080</c:v>
                </c:pt>
                <c:pt idx="10">
                  <c:v>2586</c:v>
                </c:pt>
                <c:pt idx="11">
                  <c:v>4008</c:v>
                </c:pt>
                <c:pt idx="12">
                  <c:v>11334</c:v>
                </c:pt>
                <c:pt idx="13">
                  <c:v>11911</c:v>
                </c:pt>
                <c:pt idx="14">
                  <c:v>8434</c:v>
                </c:pt>
                <c:pt idx="15">
                  <c:v>10513</c:v>
                </c:pt>
                <c:pt idx="16">
                  <c:v>8534</c:v>
                </c:pt>
                <c:pt idx="17">
                  <c:v>10581</c:v>
                </c:pt>
                <c:pt idx="18">
                  <c:v>13005</c:v>
                </c:pt>
                <c:pt idx="19">
                  <c:v>13611</c:v>
                </c:pt>
                <c:pt idx="20">
                  <c:v>19694</c:v>
                </c:pt>
                <c:pt idx="21">
                  <c:v>26421</c:v>
                </c:pt>
                <c:pt idx="22">
                  <c:v>22647</c:v>
                </c:pt>
                <c:pt idx="23">
                  <c:v>22241</c:v>
                </c:pt>
              </c:numCache>
            </c:numRef>
          </c:val>
          <c:extLst>
            <c:ext xmlns:c16="http://schemas.microsoft.com/office/drawing/2014/chart" uri="{C3380CC4-5D6E-409C-BE32-E72D297353CC}">
              <c16:uniqueId val="{00000001-2494-4A38-A437-FB847A6ECF39}"/>
            </c:ext>
          </c:extLst>
        </c:ser>
        <c:dLbls>
          <c:showLegendKey val="0"/>
          <c:showVal val="0"/>
          <c:showCatName val="0"/>
          <c:showSerName val="0"/>
          <c:showPercent val="0"/>
          <c:showBubbleSize val="0"/>
        </c:dLbls>
        <c:gapWidth val="75"/>
        <c:overlap val="100"/>
        <c:axId val="1736279727"/>
        <c:axId val="1"/>
      </c:barChart>
      <c:lineChart>
        <c:grouping val="standard"/>
        <c:varyColors val="0"/>
        <c:ser>
          <c:idx val="2"/>
          <c:order val="2"/>
          <c:tx>
            <c:strRef>
              <c:f>'Permits Census'!$B$294</c:f>
              <c:strCache>
                <c:ptCount val="1"/>
                <c:pt idx="0">
                  <c:v>United States</c:v>
                </c:pt>
              </c:strCache>
            </c:strRef>
          </c:tx>
          <c:spPr>
            <a:ln>
              <a:solidFill>
                <a:srgbClr val="7030A0"/>
              </a:solidFill>
            </a:ln>
          </c:spPr>
          <c:marker>
            <c:symbol val="none"/>
          </c:marker>
          <c:cat>
            <c:strRef>
              <c:f>'Permits Census'!$A$8:$A$31</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'Permits Census'!$B$297:$B$320</c:f>
              <c:numCache>
                <c:formatCode>_(* #,##0.000_);_(* \(#,##0.000\);_(* "-"??_);_(@_)</c:formatCode>
                <c:ptCount val="24"/>
                <c:pt idx="0">
                  <c:v>1592.2670000000001</c:v>
                </c:pt>
                <c:pt idx="1">
                  <c:v>1636.6759999999999</c:v>
                </c:pt>
                <c:pt idx="2">
                  <c:v>1747.6780000000001</c:v>
                </c:pt>
                <c:pt idx="3">
                  <c:v>1889.2139999999999</c:v>
                </c:pt>
                <c:pt idx="4">
                  <c:v>2070.0770000000002</c:v>
                </c:pt>
                <c:pt idx="5">
                  <c:v>2155.3159999999998</c:v>
                </c:pt>
                <c:pt idx="6">
                  <c:v>1838.903</c:v>
                </c:pt>
                <c:pt idx="7">
                  <c:v>1398.415</c:v>
                </c:pt>
                <c:pt idx="8">
                  <c:v>905.35900000000004</c:v>
                </c:pt>
                <c:pt idx="9">
                  <c:v>582.96299999999997</c:v>
                </c:pt>
                <c:pt idx="10">
                  <c:v>604.61</c:v>
                </c:pt>
                <c:pt idx="11">
                  <c:v>624.06100000000004</c:v>
                </c:pt>
                <c:pt idx="12">
                  <c:v>829.65800000000002</c:v>
                </c:pt>
                <c:pt idx="13">
                  <c:v>990.822</c:v>
                </c:pt>
                <c:pt idx="14">
                  <c:v>1052.124</c:v>
                </c:pt>
                <c:pt idx="15">
                  <c:v>1182.5820000000001</c:v>
                </c:pt>
                <c:pt idx="16">
                  <c:v>1206.6420000000001</c:v>
                </c:pt>
                <c:pt idx="17">
                  <c:v>1281.9770000000001</c:v>
                </c:pt>
                <c:pt idx="18">
                  <c:v>1328.827</c:v>
                </c:pt>
                <c:pt idx="19">
                  <c:v>1386.048</c:v>
                </c:pt>
                <c:pt idx="20">
                  <c:v>1471.1410000000001</c:v>
                </c:pt>
                <c:pt idx="21">
                  <c:v>1736.982</c:v>
                </c:pt>
                <c:pt idx="22">
                  <c:v>1680.3679999999999</c:v>
                </c:pt>
                <c:pt idx="23">
                  <c:v>1511.1020000000001</c:v>
                </c:pt>
              </c:numCache>
            </c:numRef>
          </c:val>
          <c:smooth val="0"/>
          <c:extLst>
            <c:ext xmlns:c16="http://schemas.microsoft.com/office/drawing/2014/chart" uri="{C3380CC4-5D6E-409C-BE32-E72D297353CC}">
              <c16:uniqueId val="{00000002-2494-4A38-A437-FB847A6ECF39}"/>
            </c:ext>
          </c:extLst>
        </c:ser>
        <c:dLbls>
          <c:showLegendKey val="0"/>
          <c:showVal val="0"/>
          <c:showCatName val="0"/>
          <c:showSerName val="0"/>
          <c:showPercent val="0"/>
          <c:showBubbleSize val="0"/>
        </c:dLbls>
        <c:marker val="1"/>
        <c:smooth val="0"/>
        <c:axId val="3"/>
        <c:axId val="4"/>
      </c:lineChart>
      <c:catAx>
        <c:axId val="1736279727"/>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Austin MSA</a:t>
                </a:r>
              </a:p>
            </c:rich>
          </c:tx>
          <c:overlay val="0"/>
        </c:title>
        <c:numFmt formatCode="_(* #,##0_);_(* \(#,##0\);_(* &quot;-&quot;??_);_(@_)"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73627972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400"/>
          <c:min val="0"/>
        </c:scaling>
        <c:delete val="0"/>
        <c:axPos val="r"/>
        <c:title>
          <c:tx>
            <c:rich>
              <a:bodyPr/>
              <a:lstStyle/>
              <a:p>
                <a:pPr>
                  <a:defRPr sz="1000" b="1" i="0" u="none" strike="noStrike" baseline="0">
                    <a:solidFill>
                      <a:srgbClr val="000000"/>
                    </a:solidFill>
                    <a:latin typeface="Calibri"/>
                    <a:ea typeface="Calibri"/>
                    <a:cs typeface="Calibri"/>
                  </a:defRPr>
                </a:pPr>
                <a:r>
                  <a:rPr lang="en-US"/>
                  <a:t>United States (000s)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max"/>
        <c:crossBetween val="between"/>
        <c:majorUnit val="400"/>
      </c:valAx>
    </c:plotArea>
    <c:legend>
      <c:legendPos val="b"/>
      <c:layout>
        <c:manualLayout>
          <c:xMode val="edge"/>
          <c:yMode val="edge"/>
          <c:x val="0.29262914742917862"/>
          <c:y val="6.3239219528514926E-2"/>
          <c:w val="0.4169416941694169"/>
          <c:h val="3.7936426383727836E-2"/>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lgn="ctr">
              <a:defRPr sz="1200" b="1" i="0" u="none" strike="noStrike" baseline="0">
                <a:solidFill>
                  <a:srgbClr val="000000"/>
                </a:solidFill>
                <a:latin typeface="Calibri"/>
                <a:ea typeface="Calibri"/>
                <a:cs typeface="Calibri"/>
              </a:defRPr>
            </a:pPr>
            <a:r>
              <a:rPr lang="en-US" sz="1200"/>
              <a:t>Residential Permits: Austin MSA &amp; United States</a:t>
            </a:r>
          </a:p>
        </c:rich>
      </c:tx>
      <c:layout>
        <c:manualLayout>
          <c:xMode val="edge"/>
          <c:yMode val="edge"/>
          <c:x val="0.30376884407600868"/>
          <c:y val="2.6235407979161934E-2"/>
        </c:manualLayout>
      </c:layout>
      <c:overlay val="0"/>
    </c:title>
    <c:autoTitleDeleted val="0"/>
    <c:plotArea>
      <c:layout>
        <c:manualLayout>
          <c:layoutTarget val="inner"/>
          <c:xMode val="edge"/>
          <c:yMode val="edge"/>
          <c:x val="9.4221208336348783E-2"/>
          <c:y val="0.11133957835219302"/>
          <c:w val="0.82927288431255153"/>
          <c:h val="0.76221048900213562"/>
        </c:manualLayout>
      </c:layout>
      <c:barChart>
        <c:barDir val="col"/>
        <c:grouping val="stacked"/>
        <c:varyColors val="0"/>
        <c:ser>
          <c:idx val="0"/>
          <c:order val="0"/>
          <c:tx>
            <c:strRef>
              <c:f>'Permits Census'!$C$7</c:f>
              <c:strCache>
                <c:ptCount val="1"/>
                <c:pt idx="0">
                  <c:v>1 Unit</c:v>
                </c:pt>
              </c:strCache>
            </c:strRef>
          </c:tx>
          <c:invertIfNegative val="0"/>
          <c:cat>
            <c:strRef>
              <c:f>'Permits Census'!$A$168:$A$291</c:f>
              <c:strCache>
                <c:ptCount val="124"/>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June</c:v>
                </c:pt>
                <c:pt idx="114">
                  <c:v>2023 July</c:v>
                </c:pt>
                <c:pt idx="115">
                  <c:v>2023 Aug</c:v>
                </c:pt>
                <c:pt idx="116">
                  <c:v>2023 Sep</c:v>
                </c:pt>
                <c:pt idx="117">
                  <c:v>2023 Oct</c:v>
                </c:pt>
                <c:pt idx="118">
                  <c:v>2023 Nov</c:v>
                </c:pt>
                <c:pt idx="119">
                  <c:v>2023 Dec</c:v>
                </c:pt>
                <c:pt idx="120">
                  <c:v>2024 Jan</c:v>
                </c:pt>
                <c:pt idx="121">
                  <c:v>2024 Feb</c:v>
                </c:pt>
                <c:pt idx="122">
                  <c:v>2024 Mar</c:v>
                </c:pt>
                <c:pt idx="123">
                  <c:v>2024 Apr</c:v>
                </c:pt>
              </c:strCache>
            </c:strRef>
          </c:cat>
          <c:val>
            <c:numRef>
              <c:f>'Permits Census'!$C$168:$C$291</c:f>
              <c:numCache>
                <c:formatCode>_(* #,##0_);_(* \(#,##0\);_(* "-"??_);_(@_)</c:formatCode>
                <c:ptCount val="124"/>
                <c:pt idx="0">
                  <c:v>720</c:v>
                </c:pt>
                <c:pt idx="1">
                  <c:v>904</c:v>
                </c:pt>
                <c:pt idx="2">
                  <c:v>913</c:v>
                </c:pt>
                <c:pt idx="3">
                  <c:v>1028</c:v>
                </c:pt>
                <c:pt idx="4">
                  <c:v>1226</c:v>
                </c:pt>
                <c:pt idx="5">
                  <c:v>1217</c:v>
                </c:pt>
                <c:pt idx="6">
                  <c:v>1069</c:v>
                </c:pt>
                <c:pt idx="7">
                  <c:v>962</c:v>
                </c:pt>
                <c:pt idx="8">
                  <c:v>948</c:v>
                </c:pt>
                <c:pt idx="9">
                  <c:v>998</c:v>
                </c:pt>
                <c:pt idx="10">
                  <c:v>642</c:v>
                </c:pt>
                <c:pt idx="11">
                  <c:v>936</c:v>
                </c:pt>
                <c:pt idx="12">
                  <c:v>847</c:v>
                </c:pt>
                <c:pt idx="13">
                  <c:v>942</c:v>
                </c:pt>
                <c:pt idx="14">
                  <c:v>1104</c:v>
                </c:pt>
                <c:pt idx="15">
                  <c:v>1085</c:v>
                </c:pt>
                <c:pt idx="16">
                  <c:v>1107</c:v>
                </c:pt>
                <c:pt idx="17">
                  <c:v>1155</c:v>
                </c:pt>
                <c:pt idx="18">
                  <c:v>1109</c:v>
                </c:pt>
                <c:pt idx="19">
                  <c:v>781</c:v>
                </c:pt>
                <c:pt idx="20">
                  <c:v>761</c:v>
                </c:pt>
                <c:pt idx="21">
                  <c:v>993</c:v>
                </c:pt>
                <c:pt idx="22">
                  <c:v>753</c:v>
                </c:pt>
                <c:pt idx="23">
                  <c:v>877</c:v>
                </c:pt>
                <c:pt idx="24">
                  <c:v>771</c:v>
                </c:pt>
                <c:pt idx="25">
                  <c:v>1027</c:v>
                </c:pt>
                <c:pt idx="26">
                  <c:v>1490</c:v>
                </c:pt>
                <c:pt idx="27">
                  <c:v>1331</c:v>
                </c:pt>
                <c:pt idx="28">
                  <c:v>1264</c:v>
                </c:pt>
                <c:pt idx="29">
                  <c:v>1221</c:v>
                </c:pt>
                <c:pt idx="30">
                  <c:v>1124</c:v>
                </c:pt>
                <c:pt idx="31">
                  <c:v>1124</c:v>
                </c:pt>
                <c:pt idx="32">
                  <c:v>1165</c:v>
                </c:pt>
                <c:pt idx="33">
                  <c:v>1107</c:v>
                </c:pt>
                <c:pt idx="34">
                  <c:v>874</c:v>
                </c:pt>
                <c:pt idx="35">
                  <c:v>1144</c:v>
                </c:pt>
                <c:pt idx="36">
                  <c:v>1244</c:v>
                </c:pt>
                <c:pt idx="37">
                  <c:v>1147</c:v>
                </c:pt>
                <c:pt idx="38">
                  <c:v>1805</c:v>
                </c:pt>
                <c:pt idx="39">
                  <c:v>1297</c:v>
                </c:pt>
                <c:pt idx="40">
                  <c:v>1315</c:v>
                </c:pt>
                <c:pt idx="41">
                  <c:v>1492</c:v>
                </c:pt>
                <c:pt idx="42">
                  <c:v>1137</c:v>
                </c:pt>
                <c:pt idx="43">
                  <c:v>1238</c:v>
                </c:pt>
                <c:pt idx="44">
                  <c:v>1235</c:v>
                </c:pt>
                <c:pt idx="45">
                  <c:v>1146</c:v>
                </c:pt>
                <c:pt idx="46">
                  <c:v>1105</c:v>
                </c:pt>
                <c:pt idx="47">
                  <c:v>1130</c:v>
                </c:pt>
                <c:pt idx="48">
                  <c:v>1202</c:v>
                </c:pt>
                <c:pt idx="49">
                  <c:v>1186</c:v>
                </c:pt>
                <c:pt idx="50">
                  <c:v>1412</c:v>
                </c:pt>
                <c:pt idx="51">
                  <c:v>1676</c:v>
                </c:pt>
                <c:pt idx="52">
                  <c:v>1517</c:v>
                </c:pt>
                <c:pt idx="53">
                  <c:v>1726</c:v>
                </c:pt>
                <c:pt idx="54">
                  <c:v>1819</c:v>
                </c:pt>
                <c:pt idx="55">
                  <c:v>1459</c:v>
                </c:pt>
                <c:pt idx="56">
                  <c:v>1187</c:v>
                </c:pt>
                <c:pt idx="57">
                  <c:v>1275</c:v>
                </c:pt>
                <c:pt idx="58">
                  <c:v>1229</c:v>
                </c:pt>
                <c:pt idx="59">
                  <c:v>1128</c:v>
                </c:pt>
                <c:pt idx="60">
                  <c:v>1219</c:v>
                </c:pt>
                <c:pt idx="61">
                  <c:v>1297</c:v>
                </c:pt>
                <c:pt idx="62">
                  <c:v>1584</c:v>
                </c:pt>
                <c:pt idx="63">
                  <c:v>1790</c:v>
                </c:pt>
                <c:pt idx="64">
                  <c:v>1770</c:v>
                </c:pt>
                <c:pt idx="65">
                  <c:v>1598</c:v>
                </c:pt>
                <c:pt idx="66">
                  <c:v>1525</c:v>
                </c:pt>
                <c:pt idx="67">
                  <c:v>1820</c:v>
                </c:pt>
                <c:pt idx="68">
                  <c:v>1440</c:v>
                </c:pt>
                <c:pt idx="69">
                  <c:v>1512</c:v>
                </c:pt>
                <c:pt idx="70">
                  <c:v>1259</c:v>
                </c:pt>
                <c:pt idx="71">
                  <c:v>1404</c:v>
                </c:pt>
                <c:pt idx="72">
                  <c:v>1472</c:v>
                </c:pt>
                <c:pt idx="73">
                  <c:v>1631</c:v>
                </c:pt>
                <c:pt idx="74">
                  <c:v>1869</c:v>
                </c:pt>
                <c:pt idx="75">
                  <c:v>1618</c:v>
                </c:pt>
                <c:pt idx="76">
                  <c:v>1412</c:v>
                </c:pt>
                <c:pt idx="77">
                  <c:v>1540</c:v>
                </c:pt>
                <c:pt idx="78">
                  <c:v>2077</c:v>
                </c:pt>
                <c:pt idx="79">
                  <c:v>1854</c:v>
                </c:pt>
                <c:pt idx="80">
                  <c:v>1843</c:v>
                </c:pt>
                <c:pt idx="81">
                  <c:v>2019</c:v>
                </c:pt>
                <c:pt idx="82">
                  <c:v>1974</c:v>
                </c:pt>
                <c:pt idx="83">
                  <c:v>2118</c:v>
                </c:pt>
                <c:pt idx="84">
                  <c:v>1940</c:v>
                </c:pt>
                <c:pt idx="85">
                  <c:v>1862</c:v>
                </c:pt>
                <c:pt idx="86">
                  <c:v>2428</c:v>
                </c:pt>
                <c:pt idx="87">
                  <c:v>2599</c:v>
                </c:pt>
                <c:pt idx="88">
                  <c:v>2283</c:v>
                </c:pt>
                <c:pt idx="89">
                  <c:v>2346</c:v>
                </c:pt>
                <c:pt idx="90">
                  <c:v>1966</c:v>
                </c:pt>
                <c:pt idx="91">
                  <c:v>1947</c:v>
                </c:pt>
                <c:pt idx="92">
                  <c:v>1829</c:v>
                </c:pt>
                <c:pt idx="93">
                  <c:v>1677</c:v>
                </c:pt>
                <c:pt idx="94">
                  <c:v>1480</c:v>
                </c:pt>
                <c:pt idx="95">
                  <c:v>2101</c:v>
                </c:pt>
                <c:pt idx="96">
                  <c:v>2000</c:v>
                </c:pt>
                <c:pt idx="97">
                  <c:v>1811</c:v>
                </c:pt>
                <c:pt idx="98">
                  <c:v>2424</c:v>
                </c:pt>
                <c:pt idx="99">
                  <c:v>2105</c:v>
                </c:pt>
                <c:pt idx="100">
                  <c:v>1913</c:v>
                </c:pt>
                <c:pt idx="101">
                  <c:v>2054</c:v>
                </c:pt>
                <c:pt idx="102">
                  <c:v>1489</c:v>
                </c:pt>
                <c:pt idx="103">
                  <c:v>1609</c:v>
                </c:pt>
                <c:pt idx="104">
                  <c:v>1424</c:v>
                </c:pt>
                <c:pt idx="105">
                  <c:v>1380</c:v>
                </c:pt>
                <c:pt idx="106">
                  <c:v>1012</c:v>
                </c:pt>
                <c:pt idx="107">
                  <c:v>719</c:v>
                </c:pt>
                <c:pt idx="108">
                  <c:v>892</c:v>
                </c:pt>
                <c:pt idx="109">
                  <c:v>1003</c:v>
                </c:pt>
                <c:pt idx="110">
                  <c:v>1520</c:v>
                </c:pt>
                <c:pt idx="111">
                  <c:v>1441</c:v>
                </c:pt>
                <c:pt idx="112">
                  <c:v>1444</c:v>
                </c:pt>
                <c:pt idx="113">
                  <c:v>1437</c:v>
                </c:pt>
                <c:pt idx="114">
                  <c:v>1391</c:v>
                </c:pt>
                <c:pt idx="115">
                  <c:v>1709</c:v>
                </c:pt>
                <c:pt idx="116">
                  <c:v>1434</c:v>
                </c:pt>
                <c:pt idx="117">
                  <c:v>1490</c:v>
                </c:pt>
                <c:pt idx="118">
                  <c:v>1192</c:v>
                </c:pt>
                <c:pt idx="119">
                  <c:v>1208</c:v>
                </c:pt>
                <c:pt idx="120">
                  <c:v>1562</c:v>
                </c:pt>
                <c:pt idx="121">
                  <c:v>1428</c:v>
                </c:pt>
                <c:pt idx="122">
                  <c:v>1596</c:v>
                </c:pt>
                <c:pt idx="123">
                  <c:v>1760</c:v>
                </c:pt>
              </c:numCache>
            </c:numRef>
          </c:val>
          <c:extLst>
            <c:ext xmlns:c16="http://schemas.microsoft.com/office/drawing/2014/chart" uri="{C3380CC4-5D6E-409C-BE32-E72D297353CC}">
              <c16:uniqueId val="{00000000-1009-4030-8A7F-7D1B8EFC0E3F}"/>
            </c:ext>
          </c:extLst>
        </c:ser>
        <c:ser>
          <c:idx val="1"/>
          <c:order val="1"/>
          <c:tx>
            <c:strRef>
              <c:f>'Permits Census'!$D$7</c:f>
              <c:strCache>
                <c:ptCount val="1"/>
                <c:pt idx="0">
                  <c:v>Multifamily Units</c:v>
                </c:pt>
              </c:strCache>
            </c:strRef>
          </c:tx>
          <c:invertIfNegative val="0"/>
          <c:cat>
            <c:strRef>
              <c:f>'Permits Census'!$A$168:$A$291</c:f>
              <c:strCache>
                <c:ptCount val="124"/>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June</c:v>
                </c:pt>
                <c:pt idx="114">
                  <c:v>2023 July</c:v>
                </c:pt>
                <c:pt idx="115">
                  <c:v>2023 Aug</c:v>
                </c:pt>
                <c:pt idx="116">
                  <c:v>2023 Sep</c:v>
                </c:pt>
                <c:pt idx="117">
                  <c:v>2023 Oct</c:v>
                </c:pt>
                <c:pt idx="118">
                  <c:v>2023 Nov</c:v>
                </c:pt>
                <c:pt idx="119">
                  <c:v>2023 Dec</c:v>
                </c:pt>
                <c:pt idx="120">
                  <c:v>2024 Jan</c:v>
                </c:pt>
                <c:pt idx="121">
                  <c:v>2024 Feb</c:v>
                </c:pt>
                <c:pt idx="122">
                  <c:v>2024 Mar</c:v>
                </c:pt>
                <c:pt idx="123">
                  <c:v>2024 Apr</c:v>
                </c:pt>
              </c:strCache>
            </c:strRef>
          </c:cat>
          <c:val>
            <c:numRef>
              <c:f>'Permits Census'!$D$168:$D$291</c:f>
              <c:numCache>
                <c:formatCode>_(* #,##0_);_(* \(#,##0\);_(* "-"??_);_(@_)</c:formatCode>
                <c:ptCount val="124"/>
                <c:pt idx="0">
                  <c:v>477</c:v>
                </c:pt>
                <c:pt idx="1">
                  <c:v>628</c:v>
                </c:pt>
                <c:pt idx="2">
                  <c:v>389</c:v>
                </c:pt>
                <c:pt idx="3">
                  <c:v>1542</c:v>
                </c:pt>
                <c:pt idx="4">
                  <c:v>990</c:v>
                </c:pt>
                <c:pt idx="5">
                  <c:v>686</c:v>
                </c:pt>
                <c:pt idx="6">
                  <c:v>1054</c:v>
                </c:pt>
                <c:pt idx="7">
                  <c:v>1310</c:v>
                </c:pt>
                <c:pt idx="8">
                  <c:v>1070</c:v>
                </c:pt>
                <c:pt idx="9">
                  <c:v>1486</c:v>
                </c:pt>
                <c:pt idx="10">
                  <c:v>458</c:v>
                </c:pt>
                <c:pt idx="11">
                  <c:v>1131</c:v>
                </c:pt>
                <c:pt idx="12">
                  <c:v>296</c:v>
                </c:pt>
                <c:pt idx="13">
                  <c:v>1019</c:v>
                </c:pt>
                <c:pt idx="14">
                  <c:v>1227</c:v>
                </c:pt>
                <c:pt idx="15">
                  <c:v>638</c:v>
                </c:pt>
                <c:pt idx="16">
                  <c:v>410</c:v>
                </c:pt>
                <c:pt idx="17">
                  <c:v>1158</c:v>
                </c:pt>
                <c:pt idx="18">
                  <c:v>403</c:v>
                </c:pt>
                <c:pt idx="19">
                  <c:v>1155</c:v>
                </c:pt>
                <c:pt idx="20">
                  <c:v>859</c:v>
                </c:pt>
                <c:pt idx="21">
                  <c:v>447</c:v>
                </c:pt>
                <c:pt idx="22">
                  <c:v>565</c:v>
                </c:pt>
                <c:pt idx="23">
                  <c:v>2179</c:v>
                </c:pt>
                <c:pt idx="24">
                  <c:v>940</c:v>
                </c:pt>
                <c:pt idx="25">
                  <c:v>559</c:v>
                </c:pt>
                <c:pt idx="26">
                  <c:v>835</c:v>
                </c:pt>
                <c:pt idx="27">
                  <c:v>170</c:v>
                </c:pt>
                <c:pt idx="28">
                  <c:v>725</c:v>
                </c:pt>
                <c:pt idx="29">
                  <c:v>1096</c:v>
                </c:pt>
                <c:pt idx="30">
                  <c:v>706</c:v>
                </c:pt>
                <c:pt idx="31">
                  <c:v>764</c:v>
                </c:pt>
                <c:pt idx="32">
                  <c:v>1280</c:v>
                </c:pt>
                <c:pt idx="33">
                  <c:v>34</c:v>
                </c:pt>
                <c:pt idx="34">
                  <c:v>839</c:v>
                </c:pt>
                <c:pt idx="35">
                  <c:v>548</c:v>
                </c:pt>
                <c:pt idx="36">
                  <c:v>605</c:v>
                </c:pt>
                <c:pt idx="37">
                  <c:v>987</c:v>
                </c:pt>
                <c:pt idx="38">
                  <c:v>789</c:v>
                </c:pt>
                <c:pt idx="39">
                  <c:v>798</c:v>
                </c:pt>
                <c:pt idx="40">
                  <c:v>1148</c:v>
                </c:pt>
                <c:pt idx="41">
                  <c:v>2320</c:v>
                </c:pt>
                <c:pt idx="42">
                  <c:v>320</c:v>
                </c:pt>
                <c:pt idx="43">
                  <c:v>646</c:v>
                </c:pt>
                <c:pt idx="44">
                  <c:v>577</c:v>
                </c:pt>
                <c:pt idx="45">
                  <c:v>1040</c:v>
                </c:pt>
                <c:pt idx="46">
                  <c:v>1110</c:v>
                </c:pt>
                <c:pt idx="47">
                  <c:v>267</c:v>
                </c:pt>
                <c:pt idx="48">
                  <c:v>1021</c:v>
                </c:pt>
                <c:pt idx="49">
                  <c:v>824</c:v>
                </c:pt>
                <c:pt idx="50">
                  <c:v>1162</c:v>
                </c:pt>
                <c:pt idx="51">
                  <c:v>1386</c:v>
                </c:pt>
                <c:pt idx="52">
                  <c:v>1774</c:v>
                </c:pt>
                <c:pt idx="53">
                  <c:v>1226</c:v>
                </c:pt>
                <c:pt idx="54">
                  <c:v>854</c:v>
                </c:pt>
                <c:pt idx="55">
                  <c:v>852</c:v>
                </c:pt>
                <c:pt idx="56">
                  <c:v>665</c:v>
                </c:pt>
                <c:pt idx="57">
                  <c:v>337</c:v>
                </c:pt>
                <c:pt idx="58">
                  <c:v>552</c:v>
                </c:pt>
                <c:pt idx="59">
                  <c:v>1309</c:v>
                </c:pt>
                <c:pt idx="60">
                  <c:v>95</c:v>
                </c:pt>
                <c:pt idx="61">
                  <c:v>747</c:v>
                </c:pt>
                <c:pt idx="62">
                  <c:v>1494</c:v>
                </c:pt>
                <c:pt idx="63">
                  <c:v>1324</c:v>
                </c:pt>
                <c:pt idx="64">
                  <c:v>1693</c:v>
                </c:pt>
                <c:pt idx="65">
                  <c:v>336</c:v>
                </c:pt>
                <c:pt idx="66">
                  <c:v>1443</c:v>
                </c:pt>
                <c:pt idx="67">
                  <c:v>1712</c:v>
                </c:pt>
                <c:pt idx="68">
                  <c:v>587</c:v>
                </c:pt>
                <c:pt idx="69">
                  <c:v>1982</c:v>
                </c:pt>
                <c:pt idx="70">
                  <c:v>708</c:v>
                </c:pt>
                <c:pt idx="71">
                  <c:v>1203</c:v>
                </c:pt>
                <c:pt idx="72">
                  <c:v>2921</c:v>
                </c:pt>
                <c:pt idx="73">
                  <c:v>1815</c:v>
                </c:pt>
                <c:pt idx="74">
                  <c:v>831</c:v>
                </c:pt>
                <c:pt idx="75">
                  <c:v>1691</c:v>
                </c:pt>
                <c:pt idx="76">
                  <c:v>1523</c:v>
                </c:pt>
                <c:pt idx="77">
                  <c:v>714</c:v>
                </c:pt>
                <c:pt idx="78">
                  <c:v>1902</c:v>
                </c:pt>
                <c:pt idx="79">
                  <c:v>1399</c:v>
                </c:pt>
                <c:pt idx="80">
                  <c:v>2473</c:v>
                </c:pt>
                <c:pt idx="81">
                  <c:v>756</c:v>
                </c:pt>
                <c:pt idx="82">
                  <c:v>1613</c:v>
                </c:pt>
                <c:pt idx="83">
                  <c:v>1562</c:v>
                </c:pt>
                <c:pt idx="84">
                  <c:v>2662</c:v>
                </c:pt>
                <c:pt idx="85">
                  <c:v>2645</c:v>
                </c:pt>
                <c:pt idx="86">
                  <c:v>2045</c:v>
                </c:pt>
                <c:pt idx="87">
                  <c:v>2070</c:v>
                </c:pt>
                <c:pt idx="88">
                  <c:v>1869</c:v>
                </c:pt>
                <c:pt idx="89">
                  <c:v>3021</c:v>
                </c:pt>
                <c:pt idx="90">
                  <c:v>1172</c:v>
                </c:pt>
                <c:pt idx="91">
                  <c:v>3373</c:v>
                </c:pt>
                <c:pt idx="92">
                  <c:v>652</c:v>
                </c:pt>
                <c:pt idx="93">
                  <c:v>1820</c:v>
                </c:pt>
                <c:pt idx="94">
                  <c:v>1895</c:v>
                </c:pt>
                <c:pt idx="95">
                  <c:v>2615</c:v>
                </c:pt>
                <c:pt idx="96">
                  <c:v>1935</c:v>
                </c:pt>
                <c:pt idx="97">
                  <c:v>1044</c:v>
                </c:pt>
                <c:pt idx="98">
                  <c:v>2544</c:v>
                </c:pt>
                <c:pt idx="99">
                  <c:v>2654</c:v>
                </c:pt>
                <c:pt idx="100">
                  <c:v>2739</c:v>
                </c:pt>
                <c:pt idx="101">
                  <c:v>2704</c:v>
                </c:pt>
                <c:pt idx="102">
                  <c:v>2122</c:v>
                </c:pt>
                <c:pt idx="103">
                  <c:v>721</c:v>
                </c:pt>
                <c:pt idx="104">
                  <c:v>1767</c:v>
                </c:pt>
                <c:pt idx="105">
                  <c:v>1832</c:v>
                </c:pt>
                <c:pt idx="106">
                  <c:v>1074</c:v>
                </c:pt>
                <c:pt idx="107">
                  <c:v>1460</c:v>
                </c:pt>
                <c:pt idx="108">
                  <c:v>827</c:v>
                </c:pt>
                <c:pt idx="109">
                  <c:v>1699</c:v>
                </c:pt>
                <c:pt idx="110">
                  <c:v>1908</c:v>
                </c:pt>
                <c:pt idx="111">
                  <c:v>614</c:v>
                </c:pt>
                <c:pt idx="112">
                  <c:v>1230</c:v>
                </c:pt>
                <c:pt idx="113">
                  <c:v>1278</c:v>
                </c:pt>
                <c:pt idx="114">
                  <c:v>1978</c:v>
                </c:pt>
                <c:pt idx="115">
                  <c:v>3052</c:v>
                </c:pt>
                <c:pt idx="116">
                  <c:v>1687</c:v>
                </c:pt>
                <c:pt idx="117">
                  <c:v>2771</c:v>
                </c:pt>
                <c:pt idx="118">
                  <c:v>1192</c:v>
                </c:pt>
                <c:pt idx="119">
                  <c:v>1903</c:v>
                </c:pt>
                <c:pt idx="120">
                  <c:v>1755</c:v>
                </c:pt>
                <c:pt idx="121">
                  <c:v>653</c:v>
                </c:pt>
                <c:pt idx="122">
                  <c:v>953</c:v>
                </c:pt>
                <c:pt idx="123">
                  <c:v>781</c:v>
                </c:pt>
              </c:numCache>
            </c:numRef>
          </c:val>
          <c:extLst>
            <c:ext xmlns:c16="http://schemas.microsoft.com/office/drawing/2014/chart" uri="{C3380CC4-5D6E-409C-BE32-E72D297353CC}">
              <c16:uniqueId val="{00000001-1009-4030-8A7F-7D1B8EFC0E3F}"/>
            </c:ext>
          </c:extLst>
        </c:ser>
        <c:dLbls>
          <c:showLegendKey val="0"/>
          <c:showVal val="0"/>
          <c:showCatName val="0"/>
          <c:showSerName val="0"/>
          <c:showPercent val="0"/>
          <c:showBubbleSize val="0"/>
        </c:dLbls>
        <c:gapWidth val="55"/>
        <c:overlap val="100"/>
        <c:axId val="1736298127"/>
        <c:axId val="1"/>
      </c:barChart>
      <c:lineChart>
        <c:grouping val="standard"/>
        <c:varyColors val="0"/>
        <c:ser>
          <c:idx val="2"/>
          <c:order val="2"/>
          <c:tx>
            <c:strRef>
              <c:f>'Permits Census'!$B$294</c:f>
              <c:strCache>
                <c:ptCount val="1"/>
                <c:pt idx="0">
                  <c:v>United States</c:v>
                </c:pt>
              </c:strCache>
            </c:strRef>
          </c:tx>
          <c:spPr>
            <a:ln>
              <a:solidFill>
                <a:srgbClr val="7030A0"/>
              </a:solidFill>
            </a:ln>
          </c:spPr>
          <c:marker>
            <c:symbol val="none"/>
          </c:marker>
          <c:cat>
            <c:strRef>
              <c:f>'Permits Census'!$A$433:$A$580</c:f>
              <c:strCache>
                <c:ptCount val="148"/>
                <c:pt idx="0">
                  <c:v>2012 Jan</c:v>
                </c:pt>
                <c:pt idx="1">
                  <c:v>2012 Feb</c:v>
                </c:pt>
                <c:pt idx="2">
                  <c:v>2012 Mar</c:v>
                </c:pt>
                <c:pt idx="3">
                  <c:v>2012 Apr</c:v>
                </c:pt>
                <c:pt idx="4">
                  <c:v>2012 May</c:v>
                </c:pt>
                <c:pt idx="5">
                  <c:v>2012 Jun</c:v>
                </c:pt>
                <c:pt idx="6">
                  <c:v>2012 Jul</c:v>
                </c:pt>
                <c:pt idx="7">
                  <c:v>2012 Aug</c:v>
                </c:pt>
                <c:pt idx="8">
                  <c:v>2012 Sep</c:v>
                </c:pt>
                <c:pt idx="9">
                  <c:v>2012 Oct</c:v>
                </c:pt>
                <c:pt idx="10">
                  <c:v>2012 Nov</c:v>
                </c:pt>
                <c:pt idx="11">
                  <c:v>2012 Dec</c:v>
                </c:pt>
                <c:pt idx="12">
                  <c:v>2013 Jan</c:v>
                </c:pt>
                <c:pt idx="13">
                  <c:v>2013 Feb</c:v>
                </c:pt>
                <c:pt idx="14">
                  <c:v>2013 Mar</c:v>
                </c:pt>
                <c:pt idx="15">
                  <c:v>2013 Apr</c:v>
                </c:pt>
                <c:pt idx="16">
                  <c:v>2013 May</c:v>
                </c:pt>
                <c:pt idx="17">
                  <c:v>2013 Jun</c:v>
                </c:pt>
                <c:pt idx="18">
                  <c:v>2013 Jul</c:v>
                </c:pt>
                <c:pt idx="19">
                  <c:v>2013 Aug</c:v>
                </c:pt>
                <c:pt idx="20">
                  <c:v>2013 Sep</c:v>
                </c:pt>
                <c:pt idx="21">
                  <c:v>2013 Oct</c:v>
                </c:pt>
                <c:pt idx="22">
                  <c:v>2013 Nov</c:v>
                </c:pt>
                <c:pt idx="23">
                  <c:v>2013 Dec</c:v>
                </c:pt>
                <c:pt idx="24">
                  <c:v>2014 Jan**</c:v>
                </c:pt>
                <c:pt idx="25">
                  <c:v>2014 Feb</c:v>
                </c:pt>
                <c:pt idx="26">
                  <c:v>2014 Mar</c:v>
                </c:pt>
                <c:pt idx="27">
                  <c:v>2014 Apr</c:v>
                </c:pt>
                <c:pt idx="28">
                  <c:v>2014 May</c:v>
                </c:pt>
                <c:pt idx="29">
                  <c:v>2014 Jun</c:v>
                </c:pt>
                <c:pt idx="30">
                  <c:v>2014 Jul</c:v>
                </c:pt>
                <c:pt idx="31">
                  <c:v>2014 Aug</c:v>
                </c:pt>
                <c:pt idx="32">
                  <c:v>2014 Sep</c:v>
                </c:pt>
                <c:pt idx="33">
                  <c:v>2014 Oct</c:v>
                </c:pt>
                <c:pt idx="34">
                  <c:v>2014 Nov</c:v>
                </c:pt>
                <c:pt idx="35">
                  <c:v>2014 Dec</c:v>
                </c:pt>
                <c:pt idx="36">
                  <c:v>2015 Jan</c:v>
                </c:pt>
                <c:pt idx="37">
                  <c:v>2015 Feb</c:v>
                </c:pt>
                <c:pt idx="38">
                  <c:v>2015 Mar</c:v>
                </c:pt>
                <c:pt idx="39">
                  <c:v>2015 Apr</c:v>
                </c:pt>
                <c:pt idx="40">
                  <c:v>2015 May</c:v>
                </c:pt>
                <c:pt idx="41">
                  <c:v>2015 Jun</c:v>
                </c:pt>
                <c:pt idx="42">
                  <c:v>2015 Jul</c:v>
                </c:pt>
                <c:pt idx="43">
                  <c:v>2015 Aug</c:v>
                </c:pt>
                <c:pt idx="44">
                  <c:v>2015 Sep</c:v>
                </c:pt>
                <c:pt idx="45">
                  <c:v>2015 Oct</c:v>
                </c:pt>
                <c:pt idx="46">
                  <c:v>2015 Nov </c:v>
                </c:pt>
                <c:pt idx="47">
                  <c:v>2015 Dec</c:v>
                </c:pt>
                <c:pt idx="48">
                  <c:v>2016 Jan</c:v>
                </c:pt>
                <c:pt idx="49">
                  <c:v>2016 Feb</c:v>
                </c:pt>
                <c:pt idx="50">
                  <c:v>2016 Mar</c:v>
                </c:pt>
                <c:pt idx="51">
                  <c:v>2016 Apr</c:v>
                </c:pt>
                <c:pt idx="52">
                  <c:v>2016 May</c:v>
                </c:pt>
                <c:pt idx="53">
                  <c:v>2016 Jun</c:v>
                </c:pt>
                <c:pt idx="54">
                  <c:v>2016 Jul</c:v>
                </c:pt>
                <c:pt idx="55">
                  <c:v>2016 Aug</c:v>
                </c:pt>
                <c:pt idx="56">
                  <c:v>2016 Sep</c:v>
                </c:pt>
                <c:pt idx="57">
                  <c:v>2016 Oct</c:v>
                </c:pt>
                <c:pt idx="58">
                  <c:v>2016 Nov</c:v>
                </c:pt>
                <c:pt idx="59">
                  <c:v>2016 Dec</c:v>
                </c:pt>
                <c:pt idx="60">
                  <c:v>2017 Jan </c:v>
                </c:pt>
                <c:pt idx="61">
                  <c:v>2017 Feb</c:v>
                </c:pt>
                <c:pt idx="62">
                  <c:v>2017 Mar</c:v>
                </c:pt>
                <c:pt idx="63">
                  <c:v>2017 Apr</c:v>
                </c:pt>
                <c:pt idx="64">
                  <c:v>2017 May</c:v>
                </c:pt>
                <c:pt idx="65">
                  <c:v>2017 Jun</c:v>
                </c:pt>
                <c:pt idx="66">
                  <c:v>2017 Jul</c:v>
                </c:pt>
                <c:pt idx="67">
                  <c:v>2017 Aug</c:v>
                </c:pt>
                <c:pt idx="68">
                  <c:v>2017 Sep</c:v>
                </c:pt>
                <c:pt idx="69">
                  <c:v>2017 Oct</c:v>
                </c:pt>
                <c:pt idx="70">
                  <c:v>2017 Nov</c:v>
                </c:pt>
                <c:pt idx="71">
                  <c:v>2017 Dec</c:v>
                </c:pt>
                <c:pt idx="72">
                  <c:v>2018 Jan</c:v>
                </c:pt>
                <c:pt idx="73">
                  <c:v>2018 Feb</c:v>
                </c:pt>
                <c:pt idx="74">
                  <c:v>2018 Mar</c:v>
                </c:pt>
                <c:pt idx="75">
                  <c:v>2018 Apr</c:v>
                </c:pt>
                <c:pt idx="76">
                  <c:v>2018 May</c:v>
                </c:pt>
                <c:pt idx="77">
                  <c:v>2018 Jun</c:v>
                </c:pt>
                <c:pt idx="78">
                  <c:v>2018 Jul</c:v>
                </c:pt>
                <c:pt idx="79">
                  <c:v>2018 Aug</c:v>
                </c:pt>
                <c:pt idx="80">
                  <c:v>2018 Sep</c:v>
                </c:pt>
                <c:pt idx="81">
                  <c:v>2018 Oct</c:v>
                </c:pt>
                <c:pt idx="82">
                  <c:v>2018 Nov</c:v>
                </c:pt>
                <c:pt idx="83">
                  <c:v>2018 Dec</c:v>
                </c:pt>
                <c:pt idx="84">
                  <c:v>2019 Jan</c:v>
                </c:pt>
                <c:pt idx="85">
                  <c:v>2019 Feb</c:v>
                </c:pt>
                <c:pt idx="86">
                  <c:v>2019 Mar</c:v>
                </c:pt>
                <c:pt idx="87">
                  <c:v>2019 Apr</c:v>
                </c:pt>
                <c:pt idx="88">
                  <c:v>2019 May</c:v>
                </c:pt>
                <c:pt idx="89">
                  <c:v>2019 Jun</c:v>
                </c:pt>
                <c:pt idx="90">
                  <c:v>2019 Jul</c:v>
                </c:pt>
                <c:pt idx="91">
                  <c:v>2019 Aug</c:v>
                </c:pt>
                <c:pt idx="92">
                  <c:v>2019 Sep</c:v>
                </c:pt>
                <c:pt idx="93">
                  <c:v>2019 Oct</c:v>
                </c:pt>
                <c:pt idx="94">
                  <c:v>2019 Nov</c:v>
                </c:pt>
                <c:pt idx="95">
                  <c:v>2019 Dec</c:v>
                </c:pt>
                <c:pt idx="96">
                  <c:v>2020 Jan</c:v>
                </c:pt>
                <c:pt idx="97">
                  <c:v>2020 Feb</c:v>
                </c:pt>
                <c:pt idx="98">
                  <c:v>2020 Mar</c:v>
                </c:pt>
                <c:pt idx="99">
                  <c:v>2020 Apr</c:v>
                </c:pt>
                <c:pt idx="100">
                  <c:v>2020 May</c:v>
                </c:pt>
                <c:pt idx="101">
                  <c:v>2020 Jun</c:v>
                </c:pt>
                <c:pt idx="102">
                  <c:v>2020 Jul</c:v>
                </c:pt>
                <c:pt idx="103">
                  <c:v>2020 Aug</c:v>
                </c:pt>
                <c:pt idx="104">
                  <c:v>2020 Sep</c:v>
                </c:pt>
                <c:pt idx="105">
                  <c:v>2020 Oct</c:v>
                </c:pt>
                <c:pt idx="106">
                  <c:v>2020 Nov</c:v>
                </c:pt>
                <c:pt idx="107">
                  <c:v>2020 Dec</c:v>
                </c:pt>
                <c:pt idx="108">
                  <c:v>2021 Jan</c:v>
                </c:pt>
                <c:pt idx="109">
                  <c:v>2021 Feb</c:v>
                </c:pt>
                <c:pt idx="110">
                  <c:v>2021 Mar</c:v>
                </c:pt>
                <c:pt idx="111">
                  <c:v>2021 Apr</c:v>
                </c:pt>
                <c:pt idx="112">
                  <c:v>2021 May</c:v>
                </c:pt>
                <c:pt idx="113">
                  <c:v>2021 Jun</c:v>
                </c:pt>
                <c:pt idx="114">
                  <c:v>2021 Jul</c:v>
                </c:pt>
                <c:pt idx="115">
                  <c:v>2021 Aug</c:v>
                </c:pt>
                <c:pt idx="116">
                  <c:v>2021 Sep</c:v>
                </c:pt>
                <c:pt idx="117">
                  <c:v>2021 Oct</c:v>
                </c:pt>
                <c:pt idx="118">
                  <c:v>2021 Nov</c:v>
                </c:pt>
                <c:pt idx="119">
                  <c:v>2021 Dec</c:v>
                </c:pt>
                <c:pt idx="120">
                  <c:v>2022 Jan</c:v>
                </c:pt>
                <c:pt idx="121">
                  <c:v>2022 Feb</c:v>
                </c:pt>
                <c:pt idx="122">
                  <c:v>2022 Mar</c:v>
                </c:pt>
                <c:pt idx="123">
                  <c:v>2022 Apr</c:v>
                </c:pt>
                <c:pt idx="124">
                  <c:v>2022 May</c:v>
                </c:pt>
                <c:pt idx="125">
                  <c:v>2022 Jun</c:v>
                </c:pt>
                <c:pt idx="126">
                  <c:v>2022 Jul</c:v>
                </c:pt>
                <c:pt idx="127">
                  <c:v>2022 Aug</c:v>
                </c:pt>
                <c:pt idx="128">
                  <c:v>2022 Sep</c:v>
                </c:pt>
                <c:pt idx="129">
                  <c:v>2022 Oct</c:v>
                </c:pt>
                <c:pt idx="130">
                  <c:v>2022 Nov</c:v>
                </c:pt>
                <c:pt idx="131">
                  <c:v>2022 Dec</c:v>
                </c:pt>
                <c:pt idx="132">
                  <c:v>2023 Jan</c:v>
                </c:pt>
                <c:pt idx="133">
                  <c:v>2023 Feb</c:v>
                </c:pt>
                <c:pt idx="134">
                  <c:v>2023 Mar</c:v>
                </c:pt>
                <c:pt idx="135">
                  <c:v>2023 Apr</c:v>
                </c:pt>
                <c:pt idx="136">
                  <c:v>2023 May</c:v>
                </c:pt>
                <c:pt idx="137">
                  <c:v>2023 June</c:v>
                </c:pt>
                <c:pt idx="138">
                  <c:v>2023 July</c:v>
                </c:pt>
                <c:pt idx="139">
                  <c:v>2023 Aug</c:v>
                </c:pt>
                <c:pt idx="140">
                  <c:v>2023 Sep</c:v>
                </c:pt>
                <c:pt idx="141">
                  <c:v>2023 Oct</c:v>
                </c:pt>
                <c:pt idx="142">
                  <c:v>2023 Nov</c:v>
                </c:pt>
                <c:pt idx="143">
                  <c:v>2023 Dec</c:v>
                </c:pt>
                <c:pt idx="144">
                  <c:v>2024 Jan</c:v>
                </c:pt>
                <c:pt idx="145">
                  <c:v>2024 Feb</c:v>
                </c:pt>
                <c:pt idx="146">
                  <c:v>2024 Mar</c:v>
                </c:pt>
                <c:pt idx="147">
                  <c:v>2024 Apr</c:v>
                </c:pt>
              </c:strCache>
            </c:strRef>
          </c:cat>
          <c:val>
            <c:numRef>
              <c:f>'Permits Census'!$B$457:$B$580</c:f>
              <c:numCache>
                <c:formatCode>_(* #,##0.000_);_(* \(#,##0.000\);_(* "-"??_);_(@_)</c:formatCode>
                <c:ptCount val="124"/>
                <c:pt idx="0">
                  <c:v>68.578000000000003</c:v>
                </c:pt>
                <c:pt idx="1">
                  <c:v>72.281999999999996</c:v>
                </c:pt>
                <c:pt idx="2">
                  <c:v>86.298000000000002</c:v>
                </c:pt>
                <c:pt idx="3">
                  <c:v>99.097999999999999</c:v>
                </c:pt>
                <c:pt idx="4">
                  <c:v>93.772999999999996</c:v>
                </c:pt>
                <c:pt idx="5">
                  <c:v>95.747</c:v>
                </c:pt>
                <c:pt idx="6">
                  <c:v>97.132000000000005</c:v>
                </c:pt>
                <c:pt idx="7">
                  <c:v>90.263999999999996</c:v>
                </c:pt>
                <c:pt idx="8">
                  <c:v>92.703999999999994</c:v>
                </c:pt>
                <c:pt idx="9">
                  <c:v>98.415999999999997</c:v>
                </c:pt>
                <c:pt idx="10">
                  <c:v>72.83</c:v>
                </c:pt>
                <c:pt idx="11">
                  <c:v>85.001999999999995</c:v>
                </c:pt>
                <c:pt idx="12">
                  <c:v>70.994</c:v>
                </c:pt>
                <c:pt idx="13">
                  <c:v>78.623000000000005</c:v>
                </c:pt>
                <c:pt idx="14">
                  <c:v>92.468000000000004</c:v>
                </c:pt>
                <c:pt idx="15">
                  <c:v>105.95</c:v>
                </c:pt>
                <c:pt idx="16">
                  <c:v>111.92700000000001</c:v>
                </c:pt>
                <c:pt idx="17">
                  <c:v>134.82</c:v>
                </c:pt>
                <c:pt idx="18">
                  <c:v>103.24</c:v>
                </c:pt>
                <c:pt idx="19">
                  <c:v>98.355999999999995</c:v>
                </c:pt>
                <c:pt idx="20">
                  <c:v>98.298000000000002</c:v>
                </c:pt>
                <c:pt idx="21">
                  <c:v>99.334000000000003</c:v>
                </c:pt>
                <c:pt idx="22">
                  <c:v>91.04</c:v>
                </c:pt>
                <c:pt idx="23">
                  <c:v>97.531999999999996</c:v>
                </c:pt>
                <c:pt idx="24">
                  <c:v>76.221000000000004</c:v>
                </c:pt>
                <c:pt idx="25">
                  <c:v>86.33</c:v>
                </c:pt>
                <c:pt idx="26">
                  <c:v>99.784999999999997</c:v>
                </c:pt>
                <c:pt idx="27">
                  <c:v>101.876</c:v>
                </c:pt>
                <c:pt idx="28">
                  <c:v>110.286</c:v>
                </c:pt>
                <c:pt idx="29">
                  <c:v>117.59399999999999</c:v>
                </c:pt>
                <c:pt idx="30">
                  <c:v>97.933999999999997</c:v>
                </c:pt>
                <c:pt idx="31">
                  <c:v>111.646</c:v>
                </c:pt>
                <c:pt idx="32">
                  <c:v>111.65</c:v>
                </c:pt>
                <c:pt idx="33">
                  <c:v>104.008</c:v>
                </c:pt>
                <c:pt idx="34">
                  <c:v>94.468999999999994</c:v>
                </c:pt>
                <c:pt idx="35">
                  <c:v>94.843000000000004</c:v>
                </c:pt>
                <c:pt idx="36">
                  <c:v>90.600999999999999</c:v>
                </c:pt>
                <c:pt idx="37">
                  <c:v>86.884</c:v>
                </c:pt>
                <c:pt idx="38">
                  <c:v>115.256</c:v>
                </c:pt>
                <c:pt idx="39">
                  <c:v>104.955</c:v>
                </c:pt>
                <c:pt idx="40">
                  <c:v>115.315</c:v>
                </c:pt>
                <c:pt idx="41">
                  <c:v>130.79599999999999</c:v>
                </c:pt>
                <c:pt idx="42">
                  <c:v>102.887</c:v>
                </c:pt>
                <c:pt idx="43">
                  <c:v>122.1</c:v>
                </c:pt>
                <c:pt idx="44">
                  <c:v>103.31399999999999</c:v>
                </c:pt>
                <c:pt idx="45">
                  <c:v>116.334</c:v>
                </c:pt>
                <c:pt idx="46">
                  <c:v>98.763999999999996</c:v>
                </c:pt>
                <c:pt idx="47">
                  <c:v>94.771000000000001</c:v>
                </c:pt>
                <c:pt idx="48">
                  <c:v>98.418000000000006</c:v>
                </c:pt>
                <c:pt idx="49">
                  <c:v>93.433000000000007</c:v>
                </c:pt>
                <c:pt idx="50">
                  <c:v>119.405</c:v>
                </c:pt>
                <c:pt idx="51">
                  <c:v>121.523</c:v>
                </c:pt>
                <c:pt idx="52">
                  <c:v>126.898</c:v>
                </c:pt>
                <c:pt idx="53">
                  <c:v>123.258</c:v>
                </c:pt>
                <c:pt idx="54">
                  <c:v>114.473</c:v>
                </c:pt>
                <c:pt idx="55">
                  <c:v>118.248</c:v>
                </c:pt>
                <c:pt idx="56">
                  <c:v>100.414</c:v>
                </c:pt>
                <c:pt idx="57">
                  <c:v>113.876</c:v>
                </c:pt>
                <c:pt idx="58">
                  <c:v>102.28</c:v>
                </c:pt>
                <c:pt idx="59">
                  <c:v>96.600999999999999</c:v>
                </c:pt>
                <c:pt idx="60">
                  <c:v>95.983000000000004</c:v>
                </c:pt>
                <c:pt idx="61">
                  <c:v>91.242999999999995</c:v>
                </c:pt>
                <c:pt idx="62">
                  <c:v>107.759</c:v>
                </c:pt>
                <c:pt idx="63">
                  <c:v>121.20399999999999</c:v>
                </c:pt>
                <c:pt idx="64">
                  <c:v>126.988</c:v>
                </c:pt>
                <c:pt idx="65">
                  <c:v>113.788</c:v>
                </c:pt>
                <c:pt idx="66">
                  <c:v>121.852</c:v>
                </c:pt>
                <c:pt idx="67">
                  <c:v>131.482</c:v>
                </c:pt>
                <c:pt idx="68">
                  <c:v>118.28100000000001</c:v>
                </c:pt>
                <c:pt idx="69">
                  <c:v>135.779</c:v>
                </c:pt>
                <c:pt idx="70">
                  <c:v>110.95099999999999</c:v>
                </c:pt>
                <c:pt idx="71">
                  <c:v>110.738</c:v>
                </c:pt>
                <c:pt idx="72">
                  <c:v>116.4</c:v>
                </c:pt>
                <c:pt idx="73">
                  <c:v>102.9</c:v>
                </c:pt>
                <c:pt idx="74">
                  <c:v>119</c:v>
                </c:pt>
                <c:pt idx="75">
                  <c:v>98.4</c:v>
                </c:pt>
                <c:pt idx="76">
                  <c:v>107.3</c:v>
                </c:pt>
                <c:pt idx="77">
                  <c:v>127.2</c:v>
                </c:pt>
                <c:pt idx="78">
                  <c:v>138.9</c:v>
                </c:pt>
                <c:pt idx="79">
                  <c:v>128.9</c:v>
                </c:pt>
                <c:pt idx="80">
                  <c:v>136.30000000000001</c:v>
                </c:pt>
                <c:pt idx="81">
                  <c:v>135.9</c:v>
                </c:pt>
                <c:pt idx="82">
                  <c:v>123.1</c:v>
                </c:pt>
                <c:pt idx="83">
                  <c:v>137</c:v>
                </c:pt>
                <c:pt idx="84">
                  <c:v>131.86500000000001</c:v>
                </c:pt>
                <c:pt idx="85">
                  <c:v>122.47499999999999</c:v>
                </c:pt>
                <c:pt idx="86">
                  <c:v>160.30699999999999</c:v>
                </c:pt>
                <c:pt idx="87">
                  <c:v>160.62</c:v>
                </c:pt>
                <c:pt idx="88">
                  <c:v>144.471</c:v>
                </c:pt>
                <c:pt idx="89">
                  <c:v>156.82</c:v>
                </c:pt>
                <c:pt idx="90">
                  <c:v>141.07900000000001</c:v>
                </c:pt>
                <c:pt idx="91">
                  <c:v>156.78800000000001</c:v>
                </c:pt>
                <c:pt idx="92">
                  <c:v>136.15299999999999</c:v>
                </c:pt>
                <c:pt idx="93">
                  <c:v>137.71799999999999</c:v>
                </c:pt>
                <c:pt idx="94">
                  <c:v>133.375</c:v>
                </c:pt>
                <c:pt idx="95">
                  <c:v>155.31100000000001</c:v>
                </c:pt>
                <c:pt idx="96">
                  <c:v>134.386</c:v>
                </c:pt>
                <c:pt idx="97">
                  <c:v>134.029</c:v>
                </c:pt>
                <c:pt idx="98">
                  <c:v>173.00899999999999</c:v>
                </c:pt>
                <c:pt idx="99">
                  <c:v>160.15600000000001</c:v>
                </c:pt>
                <c:pt idx="100">
                  <c:v>153.798</c:v>
                </c:pt>
                <c:pt idx="101">
                  <c:v>163.15299999999999</c:v>
                </c:pt>
                <c:pt idx="102">
                  <c:v>138.98699999999999</c:v>
                </c:pt>
                <c:pt idx="103">
                  <c:v>144.02600000000001</c:v>
                </c:pt>
                <c:pt idx="104">
                  <c:v>135.51</c:v>
                </c:pt>
                <c:pt idx="105">
                  <c:v>125.917</c:v>
                </c:pt>
                <c:pt idx="106">
                  <c:v>106.843</c:v>
                </c:pt>
                <c:pt idx="107">
                  <c:v>110.554</c:v>
                </c:pt>
                <c:pt idx="108">
                  <c:v>107.22</c:v>
                </c:pt>
                <c:pt idx="109">
                  <c:v>116.254</c:v>
                </c:pt>
                <c:pt idx="110">
                  <c:v>137.00299999999999</c:v>
                </c:pt>
                <c:pt idx="111">
                  <c:v>121.673</c:v>
                </c:pt>
                <c:pt idx="112">
                  <c:v>145.02600000000001</c:v>
                </c:pt>
                <c:pt idx="113">
                  <c:v>141.62700000000001</c:v>
                </c:pt>
                <c:pt idx="114">
                  <c:v>122.524</c:v>
                </c:pt>
                <c:pt idx="115">
                  <c:v>146.958</c:v>
                </c:pt>
                <c:pt idx="116">
                  <c:v>120.794</c:v>
                </c:pt>
                <c:pt idx="117">
                  <c:v>129.17400000000001</c:v>
                </c:pt>
                <c:pt idx="118">
                  <c:v>112.592</c:v>
                </c:pt>
                <c:pt idx="119">
                  <c:v>110.25700000000001</c:v>
                </c:pt>
                <c:pt idx="120">
                  <c:v>114.776</c:v>
                </c:pt>
                <c:pt idx="121">
                  <c:v>119.125</c:v>
                </c:pt>
                <c:pt idx="122">
                  <c:v>124.318</c:v>
                </c:pt>
                <c:pt idx="123">
                  <c:v>132.32499999999999</c:v>
                </c:pt>
              </c:numCache>
            </c:numRef>
          </c:val>
          <c:smooth val="0"/>
          <c:extLst>
            <c:ext xmlns:c16="http://schemas.microsoft.com/office/drawing/2014/chart" uri="{C3380CC4-5D6E-409C-BE32-E72D297353CC}">
              <c16:uniqueId val="{00000002-1009-4030-8A7F-7D1B8EFC0E3F}"/>
            </c:ext>
          </c:extLst>
        </c:ser>
        <c:dLbls>
          <c:showLegendKey val="0"/>
          <c:showVal val="0"/>
          <c:showCatName val="0"/>
          <c:showSerName val="0"/>
          <c:showPercent val="0"/>
          <c:showBubbleSize val="0"/>
        </c:dLbls>
        <c:marker val="1"/>
        <c:smooth val="0"/>
        <c:axId val="3"/>
        <c:axId val="4"/>
      </c:lineChart>
      <c:catAx>
        <c:axId val="1736298127"/>
        <c:scaling>
          <c:orientation val="minMax"/>
        </c:scaling>
        <c:delete val="0"/>
        <c:axPos val="b"/>
        <c:majorGridlines>
          <c:spPr>
            <a:ln>
              <a:prstDash val="sysDot"/>
            </a:ln>
          </c:spPr>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2"/>
        <c:tickMarkSkip val="6"/>
        <c:noMultiLvlLbl val="0"/>
      </c:catAx>
      <c:valAx>
        <c:axId val="1"/>
        <c:scaling>
          <c:orientation val="minMax"/>
          <c:max val="6000"/>
        </c:scaling>
        <c:delete val="0"/>
        <c:axPos val="l"/>
        <c:majorGridlines/>
        <c:title>
          <c:tx>
            <c:rich>
              <a:bodyPr/>
              <a:lstStyle/>
              <a:p>
                <a:pPr>
                  <a:defRPr sz="900" b="1" i="0" u="none" strike="noStrike" baseline="0">
                    <a:solidFill>
                      <a:srgbClr val="000000"/>
                    </a:solidFill>
                    <a:latin typeface="Calibri"/>
                    <a:ea typeface="Calibri"/>
                    <a:cs typeface="Calibri"/>
                  </a:defRPr>
                </a:pPr>
                <a:r>
                  <a:rPr lang="en-US" sz="900"/>
                  <a:t>Austin MSA</a:t>
                </a:r>
              </a:p>
            </c:rich>
          </c:tx>
          <c:overlay val="0"/>
        </c:title>
        <c:numFmt formatCode="_(* #,##0_);_(* \(#,##0\);_(* &quot;-&quot;??_);_(@_)"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73629812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300"/>
        </c:scaling>
        <c:delete val="0"/>
        <c:axPos val="r"/>
        <c:title>
          <c:tx>
            <c:rich>
              <a:bodyPr/>
              <a:lstStyle/>
              <a:p>
                <a:pPr>
                  <a:defRPr sz="900" b="1" i="0" u="none" strike="noStrike" baseline="0">
                    <a:solidFill>
                      <a:srgbClr val="000000"/>
                    </a:solidFill>
                    <a:latin typeface="Calibri"/>
                    <a:ea typeface="Calibri"/>
                    <a:cs typeface="Calibri"/>
                  </a:defRPr>
                </a:pPr>
                <a:r>
                  <a:rPr lang="en-US" sz="900"/>
                  <a:t>United States (000s)</a:t>
                </a:r>
              </a:p>
            </c:rich>
          </c:tx>
          <c:overlay val="0"/>
        </c:title>
        <c:numFmt formatCode="General"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max"/>
        <c:crossBetween val="between"/>
        <c:majorUnit val="50"/>
      </c:valAx>
    </c:plotArea>
    <c:legend>
      <c:legendPos val="b"/>
      <c:layout>
        <c:manualLayout>
          <c:xMode val="edge"/>
          <c:yMode val="edge"/>
          <c:x val="0.29152915291529152"/>
          <c:y val="7.7389984825493169E-2"/>
          <c:w val="0.41694157867230291"/>
          <c:h val="3.7936426383727823E-2"/>
        </c:manualLayout>
      </c:layout>
      <c:overlay val="0"/>
      <c:txPr>
        <a:bodyPr/>
        <a:lstStyle/>
        <a:p>
          <a:pPr>
            <a:defRPr sz="10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Residential Building Permits, Percent Change</a:t>
            </a:r>
            <a:endParaRPr lang="en-US">
              <a:effectLst/>
            </a:endParaRPr>
          </a:p>
        </c:rich>
      </c:tx>
      <c:overlay val="0"/>
      <c:spPr>
        <a:noFill/>
        <a:ln w="25400">
          <a:noFill/>
        </a:ln>
      </c:spPr>
    </c:title>
    <c:autoTitleDeleted val="0"/>
    <c:plotArea>
      <c:layout/>
      <c:lineChart>
        <c:grouping val="standard"/>
        <c:varyColors val="0"/>
        <c:ser>
          <c:idx val="0"/>
          <c:order val="0"/>
          <c:tx>
            <c:strRef>
              <c:f>'Percent Change'!$B$5</c:f>
              <c:strCache>
                <c:ptCount val="1"/>
                <c:pt idx="0">
                  <c:v>Austin MSA</c:v>
                </c:pt>
              </c:strCache>
            </c:strRef>
          </c:tx>
          <c:spPr>
            <a:ln w="28575" cap="rnd">
              <a:solidFill>
                <a:srgbClr val="92D050"/>
              </a:solidFill>
              <a:round/>
            </a:ln>
            <a:effectLst/>
          </c:spPr>
          <c:marker>
            <c:symbol val="circle"/>
            <c:size val="5"/>
            <c:spPr>
              <a:solidFill>
                <a:srgbClr val="92D050"/>
              </a:solidFill>
              <a:ln w="9525">
                <a:solidFill>
                  <a:srgbClr val="92D050"/>
                </a:solidFill>
              </a:ln>
              <a:effectLst/>
            </c:spPr>
          </c:marker>
          <c:cat>
            <c:numRef>
              <c:f>'Percent Change'!$A$12:$A$29</c:f>
              <c:numCache>
                <c:formatCode>General</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'Percent Change'!$B$12:$B$29</c:f>
              <c:numCache>
                <c:formatCode>0.0%</c:formatCode>
                <c:ptCount val="18"/>
                <c:pt idx="0">
                  <c:v>0.12284325115098317</c:v>
                </c:pt>
                <c:pt idx="1">
                  <c:v>-0.23731606376456163</c:v>
                </c:pt>
                <c:pt idx="2">
                  <c:v>-0.40752650354217956</c:v>
                </c:pt>
                <c:pt idx="3">
                  <c:v>-0.25729308005427409</c:v>
                </c:pt>
                <c:pt idx="4">
                  <c:v>3.1970769582096367E-3</c:v>
                </c:pt>
                <c:pt idx="5">
                  <c:v>0.16537673571591169</c:v>
                </c:pt>
                <c:pt idx="6">
                  <c:v>0.91063580427776147</c:v>
                </c:pt>
                <c:pt idx="7">
                  <c:v>6.5889689720390526E-2</c:v>
                </c:pt>
                <c:pt idx="8">
                  <c:v>-2.7623249568386726E-2</c:v>
                </c:pt>
                <c:pt idx="9">
                  <c:v>0.10327480765436969</c:v>
                </c:pt>
                <c:pt idx="10">
                  <c:v>-2.2753687974966474E-2</c:v>
                </c:pt>
                <c:pt idx="11">
                  <c:v>0.22135309455194183</c:v>
                </c:pt>
                <c:pt idx="12">
                  <c:v>0.12490636704119851</c:v>
                </c:pt>
                <c:pt idx="13">
                  <c:v>6.6655568503412685E-2</c:v>
                </c:pt>
                <c:pt idx="14">
                  <c:v>0.3192246465024815</c:v>
                </c:pt>
                <c:pt idx="15">
                  <c:v>0.20450028392958547</c:v>
                </c:pt>
                <c:pt idx="16">
                  <c:v>-0.1678551083348066</c:v>
                </c:pt>
                <c:pt idx="17">
                  <c:v>-8.4722156649827671E-2</c:v>
                </c:pt>
              </c:numCache>
            </c:numRef>
          </c:val>
          <c:smooth val="0"/>
          <c:extLst>
            <c:ext xmlns:c16="http://schemas.microsoft.com/office/drawing/2014/chart" uri="{C3380CC4-5D6E-409C-BE32-E72D297353CC}">
              <c16:uniqueId val="{00000000-B043-40DA-A510-17B7DA65CDEC}"/>
            </c:ext>
          </c:extLst>
        </c:ser>
        <c:ser>
          <c:idx val="1"/>
          <c:order val="1"/>
          <c:tx>
            <c:strRef>
              <c:f>'Percent Change'!$C$5</c:f>
              <c:strCache>
                <c:ptCount val="1"/>
                <c:pt idx="0">
                  <c:v>United States</c:v>
                </c:pt>
              </c:strCache>
            </c:strRef>
          </c:tx>
          <c:spPr>
            <a:ln w="28575" cap="rnd">
              <a:solidFill>
                <a:srgbClr val="7030A0"/>
              </a:solidFill>
              <a:round/>
            </a:ln>
            <a:effectLst/>
          </c:spPr>
          <c:marker>
            <c:symbol val="circle"/>
            <c:size val="5"/>
            <c:spPr>
              <a:solidFill>
                <a:srgbClr val="7030A0"/>
              </a:solidFill>
              <a:ln w="9525">
                <a:solidFill>
                  <a:srgbClr val="7030A0"/>
                </a:solidFill>
              </a:ln>
              <a:effectLst/>
            </c:spPr>
          </c:marker>
          <c:cat>
            <c:numRef>
              <c:f>'Percent Change'!$A$12:$A$29</c:f>
              <c:numCache>
                <c:formatCode>General</c:formatCod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numCache>
            </c:numRef>
          </c:cat>
          <c:val>
            <c:numRef>
              <c:f>'Percent Change'!$C$12:$C$29</c:f>
              <c:numCache>
                <c:formatCode>0.0%</c:formatCode>
                <c:ptCount val="18"/>
                <c:pt idx="0">
                  <c:v>-0.1468058512069691</c:v>
                </c:pt>
                <c:pt idx="1">
                  <c:v>-0.23953846396465722</c:v>
                </c:pt>
                <c:pt idx="2">
                  <c:v>-0.35258203037009755</c:v>
                </c:pt>
                <c:pt idx="3">
                  <c:v>-0.35609741550037066</c:v>
                </c:pt>
                <c:pt idx="4">
                  <c:v>3.713271682765467E-2</c:v>
                </c:pt>
                <c:pt idx="5">
                  <c:v>3.2171151651477846E-2</c:v>
                </c:pt>
                <c:pt idx="6">
                  <c:v>0.3294501659292921</c:v>
                </c:pt>
                <c:pt idx="7">
                  <c:v>0.19425353579426702</c:v>
                </c:pt>
                <c:pt idx="8">
                  <c:v>6.1869841404409695E-2</c:v>
                </c:pt>
                <c:pt idx="9">
                  <c:v>0.12399489033612016</c:v>
                </c:pt>
                <c:pt idx="10">
                  <c:v>2.034531220667991E-2</c:v>
                </c:pt>
                <c:pt idx="11">
                  <c:v>6.243359670888303E-2</c:v>
                </c:pt>
                <c:pt idx="12">
                  <c:v>3.6545117424103477E-2</c:v>
                </c:pt>
                <c:pt idx="13">
                  <c:v>4.3061286382651769E-2</c:v>
                </c:pt>
                <c:pt idx="14">
                  <c:v>6.1392534746271467E-2</c:v>
                </c:pt>
                <c:pt idx="15">
                  <c:v>0.18070395699664402</c:v>
                </c:pt>
                <c:pt idx="16">
                  <c:v>-3.2593314150636009E-2</c:v>
                </c:pt>
                <c:pt idx="17">
                  <c:v>-0.10073150643192436</c:v>
                </c:pt>
              </c:numCache>
            </c:numRef>
          </c:val>
          <c:smooth val="0"/>
          <c:extLst>
            <c:ext xmlns:c16="http://schemas.microsoft.com/office/drawing/2014/chart" uri="{C3380CC4-5D6E-409C-BE32-E72D297353CC}">
              <c16:uniqueId val="{00000001-B043-40DA-A510-17B7DA65CDEC}"/>
            </c:ext>
          </c:extLst>
        </c:ser>
        <c:dLbls>
          <c:showLegendKey val="0"/>
          <c:showVal val="0"/>
          <c:showCatName val="0"/>
          <c:showSerName val="0"/>
          <c:showPercent val="0"/>
          <c:showBubbleSize val="0"/>
        </c:dLbls>
        <c:marker val="1"/>
        <c:smooth val="0"/>
        <c:axId val="1736294927"/>
        <c:axId val="1"/>
      </c:lineChart>
      <c:catAx>
        <c:axId val="1736294927"/>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736294927"/>
        <c:crosses val="autoZero"/>
        <c:crossBetween val="between"/>
      </c:valAx>
      <c:spPr>
        <a:noFill/>
        <a:ln w="25400">
          <a:noFill/>
        </a:ln>
      </c:spPr>
    </c:plotArea>
    <c:legend>
      <c:legendPos val="t"/>
      <c:overlay val="0"/>
      <c:spPr>
        <a:noFill/>
        <a:ln w="25400">
          <a:noFill/>
        </a:ln>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US" sz="1400"/>
              <a:t>Residential Building Permits, Percent Change</a:t>
            </a:r>
          </a:p>
        </c:rich>
      </c:tx>
      <c:overlay val="0"/>
    </c:title>
    <c:autoTitleDeleted val="0"/>
    <c:plotArea>
      <c:layout>
        <c:manualLayout>
          <c:layoutTarget val="inner"/>
          <c:xMode val="edge"/>
          <c:yMode val="edge"/>
          <c:x val="5.5921017689203718E-2"/>
          <c:y val="0.12409212316557881"/>
          <c:w val="0.92794897421461753"/>
          <c:h val="0.77376954846532353"/>
        </c:manualLayout>
      </c:layout>
      <c:lineChart>
        <c:grouping val="standard"/>
        <c:varyColors val="0"/>
        <c:ser>
          <c:idx val="0"/>
          <c:order val="0"/>
          <c:tx>
            <c:strRef>
              <c:f>'Percent Change'!$B$5</c:f>
              <c:strCache>
                <c:ptCount val="1"/>
                <c:pt idx="0">
                  <c:v>Austin MSA</c:v>
                </c:pt>
              </c:strCache>
            </c:strRef>
          </c:tx>
          <c:spPr>
            <a:ln>
              <a:solidFill>
                <a:srgbClr val="92D050"/>
              </a:solidFill>
            </a:ln>
          </c:spPr>
          <c:marker>
            <c:symbol val="none"/>
          </c:marker>
          <c:cat>
            <c:strRef>
              <c:f>'Percent Change'!$A$165:$A$288</c:f>
              <c:strCache>
                <c:ptCount val="124"/>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c:v>
                </c:pt>
                <c:pt idx="114">
                  <c:v>2023 Jul</c:v>
                </c:pt>
                <c:pt idx="115">
                  <c:v>2023 Aug</c:v>
                </c:pt>
                <c:pt idx="116">
                  <c:v>2023 Sep</c:v>
                </c:pt>
                <c:pt idx="117">
                  <c:v>2023 Oct</c:v>
                </c:pt>
                <c:pt idx="118">
                  <c:v>2023 Nov</c:v>
                </c:pt>
                <c:pt idx="119">
                  <c:v>2023 Dec</c:v>
                </c:pt>
                <c:pt idx="120">
                  <c:v>2024 Jan</c:v>
                </c:pt>
                <c:pt idx="121">
                  <c:v>2024 Feb</c:v>
                </c:pt>
                <c:pt idx="122">
                  <c:v>2024 Mar</c:v>
                </c:pt>
                <c:pt idx="123">
                  <c:v>2024 Apr</c:v>
                </c:pt>
              </c:strCache>
            </c:strRef>
          </c:cat>
          <c:val>
            <c:numRef>
              <c:f>'Percent Change'!$B$165:$B$288</c:f>
              <c:numCache>
                <c:formatCode>0.0%</c:formatCode>
                <c:ptCount val="124"/>
                <c:pt idx="0">
                  <c:v>-0.44634597594819614</c:v>
                </c:pt>
                <c:pt idx="1">
                  <c:v>0.27986633249791143</c:v>
                </c:pt>
                <c:pt idx="2">
                  <c:v>-0.15013054830287206</c:v>
                </c:pt>
                <c:pt idx="3">
                  <c:v>0.97388632872503844</c:v>
                </c:pt>
                <c:pt idx="4">
                  <c:v>-0.13774319066147861</c:v>
                </c:pt>
                <c:pt idx="5">
                  <c:v>-0.14124548736462095</c:v>
                </c:pt>
                <c:pt idx="6">
                  <c:v>0.11560693641618497</c:v>
                </c:pt>
                <c:pt idx="7">
                  <c:v>7.0183702308054638E-2</c:v>
                </c:pt>
                <c:pt idx="8">
                  <c:v>-0.11179577464788733</c:v>
                </c:pt>
                <c:pt idx="9">
                  <c:v>0.23092170465807729</c:v>
                </c:pt>
                <c:pt idx="10">
                  <c:v>-0.55716586151368763</c:v>
                </c:pt>
                <c:pt idx="11">
                  <c:v>0.87909090909090915</c:v>
                </c:pt>
                <c:pt idx="12">
                  <c:v>-0.44702467343976776</c:v>
                </c:pt>
                <c:pt idx="13">
                  <c:v>0.71566054243219601</c:v>
                </c:pt>
                <c:pt idx="14">
                  <c:v>0.18867924528301888</c:v>
                </c:pt>
                <c:pt idx="15">
                  <c:v>-0.26083226083226085</c:v>
                </c:pt>
                <c:pt idx="16">
                  <c:v>-0.1195589088798607</c:v>
                </c:pt>
                <c:pt idx="17">
                  <c:v>0.52471984179301256</c:v>
                </c:pt>
                <c:pt idx="18">
                  <c:v>-0.34630350194552528</c:v>
                </c:pt>
                <c:pt idx="19">
                  <c:v>0.28042328042328041</c:v>
                </c:pt>
                <c:pt idx="20">
                  <c:v>-0.16322314049586778</c:v>
                </c:pt>
                <c:pt idx="21">
                  <c:v>-0.1111111111111111</c:v>
                </c:pt>
                <c:pt idx="22">
                  <c:v>-8.4722222222222227E-2</c:v>
                </c:pt>
                <c:pt idx="23">
                  <c:v>1.3186646433990896</c:v>
                </c:pt>
                <c:pt idx="24">
                  <c:v>-0.44011780104712039</c:v>
                </c:pt>
                <c:pt idx="25">
                  <c:v>-7.3056691992986561E-2</c:v>
                </c:pt>
                <c:pt idx="26">
                  <c:v>0.46595208070617905</c:v>
                </c:pt>
                <c:pt idx="27">
                  <c:v>-0.35440860215053765</c:v>
                </c:pt>
                <c:pt idx="28">
                  <c:v>0.32511658894070622</c:v>
                </c:pt>
                <c:pt idx="29">
                  <c:v>0.1649069884364002</c:v>
                </c:pt>
                <c:pt idx="30">
                  <c:v>-0.21018558480794131</c:v>
                </c:pt>
                <c:pt idx="31">
                  <c:v>3.169398907103825E-2</c:v>
                </c:pt>
                <c:pt idx="32">
                  <c:v>0.29502118644067798</c:v>
                </c:pt>
                <c:pt idx="33">
                  <c:v>-0.53333333333333333</c:v>
                </c:pt>
                <c:pt idx="34">
                  <c:v>0.50131463628396145</c:v>
                </c:pt>
                <c:pt idx="35">
                  <c:v>-1.2259194395796848E-2</c:v>
                </c:pt>
                <c:pt idx="36">
                  <c:v>9.278959810874704E-2</c:v>
                </c:pt>
                <c:pt idx="37">
                  <c:v>0.15413737155219037</c:v>
                </c:pt>
                <c:pt idx="38">
                  <c:v>0.2155576382380506</c:v>
                </c:pt>
                <c:pt idx="39">
                  <c:v>-0.19236700077101002</c:v>
                </c:pt>
                <c:pt idx="40">
                  <c:v>0.1756563245823389</c:v>
                </c:pt>
                <c:pt idx="41">
                  <c:v>0.54770604953308977</c:v>
                </c:pt>
                <c:pt idx="42">
                  <c:v>-0.61778593913955926</c:v>
                </c:pt>
                <c:pt idx="43">
                  <c:v>0.29306794783802331</c:v>
                </c:pt>
                <c:pt idx="44">
                  <c:v>-3.8216560509554139E-2</c:v>
                </c:pt>
                <c:pt idx="45">
                  <c:v>0.20640176600441501</c:v>
                </c:pt>
                <c:pt idx="46">
                  <c:v>1.3266239707227814E-2</c:v>
                </c:pt>
                <c:pt idx="47">
                  <c:v>-0.3693002257336343</c:v>
                </c:pt>
                <c:pt idx="48">
                  <c:v>0.59126700071581961</c:v>
                </c:pt>
                <c:pt idx="49">
                  <c:v>-9.5816464237516871E-2</c:v>
                </c:pt>
                <c:pt idx="50">
                  <c:v>0.28059701492537314</c:v>
                </c:pt>
                <c:pt idx="51">
                  <c:v>0.1895881895881896</c:v>
                </c:pt>
                <c:pt idx="52">
                  <c:v>7.4787720444154146E-2</c:v>
                </c:pt>
                <c:pt idx="53">
                  <c:v>-0.10300820419325434</c:v>
                </c:pt>
                <c:pt idx="54">
                  <c:v>-9.451219512195122E-2</c:v>
                </c:pt>
                <c:pt idx="55">
                  <c:v>-0.13542835765057987</c:v>
                </c:pt>
                <c:pt idx="56">
                  <c:v>-0.19861531804413673</c:v>
                </c:pt>
                <c:pt idx="57">
                  <c:v>-0.12958963282937366</c:v>
                </c:pt>
                <c:pt idx="58">
                  <c:v>0.10483870967741936</c:v>
                </c:pt>
                <c:pt idx="59">
                  <c:v>0.36833239752947783</c:v>
                </c:pt>
                <c:pt idx="60">
                  <c:v>-0.46081247435371359</c:v>
                </c:pt>
                <c:pt idx="61">
                  <c:v>0.55555555555555558</c:v>
                </c:pt>
                <c:pt idx="62">
                  <c:v>0.5058708414872799</c:v>
                </c:pt>
                <c:pt idx="63">
                  <c:v>1.1695906432748537E-2</c:v>
                </c:pt>
                <c:pt idx="64">
                  <c:v>0.11207450224791266</c:v>
                </c:pt>
                <c:pt idx="65">
                  <c:v>-0.44152468957551255</c:v>
                </c:pt>
                <c:pt idx="66">
                  <c:v>0.53464322647362983</c:v>
                </c:pt>
                <c:pt idx="67">
                  <c:v>0.19002695417789758</c:v>
                </c:pt>
                <c:pt idx="68">
                  <c:v>-0.42610419026047563</c:v>
                </c:pt>
                <c:pt idx="69">
                  <c:v>0.72372964972866305</c:v>
                </c:pt>
                <c:pt idx="70">
                  <c:v>-0.4370349170005724</c:v>
                </c:pt>
                <c:pt idx="71">
                  <c:v>0.32536858159633958</c:v>
                </c:pt>
                <c:pt idx="72">
                  <c:v>0.68507863444572303</c:v>
                </c:pt>
                <c:pt idx="73">
                  <c:v>-0.21557022535852494</c:v>
                </c:pt>
                <c:pt idx="74">
                  <c:v>-0.21648287869994196</c:v>
                </c:pt>
                <c:pt idx="75">
                  <c:v>0.22555555555555556</c:v>
                </c:pt>
                <c:pt idx="76">
                  <c:v>-0.11302508310667876</c:v>
                </c:pt>
                <c:pt idx="77">
                  <c:v>-0.23202725724020443</c:v>
                </c:pt>
                <c:pt idx="78">
                  <c:v>0.76530612244897955</c:v>
                </c:pt>
                <c:pt idx="79">
                  <c:v>-0.18245790399597889</c:v>
                </c:pt>
                <c:pt idx="80">
                  <c:v>0.32677528435290504</c:v>
                </c:pt>
                <c:pt idx="81">
                  <c:v>-0.35704355885078776</c:v>
                </c:pt>
                <c:pt idx="82">
                  <c:v>0.29261261261261262</c:v>
                </c:pt>
                <c:pt idx="83">
                  <c:v>2.5926958461109564E-2</c:v>
                </c:pt>
                <c:pt idx="84">
                  <c:v>0.25054347826086959</c:v>
                </c:pt>
                <c:pt idx="85">
                  <c:v>-2.0643198609300303E-2</c:v>
                </c:pt>
                <c:pt idx="86">
                  <c:v>-7.5438207233192809E-3</c:v>
                </c:pt>
                <c:pt idx="87">
                  <c:v>4.3818466353677622E-2</c:v>
                </c:pt>
                <c:pt idx="88">
                  <c:v>-0.11073034911115871</c:v>
                </c:pt>
                <c:pt idx="89">
                  <c:v>0.29263005780346824</c:v>
                </c:pt>
                <c:pt idx="90">
                  <c:v>-0.41531581889323643</c:v>
                </c:pt>
                <c:pt idx="91">
                  <c:v>0.69534735500318678</c:v>
                </c:pt>
                <c:pt idx="92">
                  <c:v>-0.53364661654135337</c:v>
                </c:pt>
                <c:pt idx="93">
                  <c:v>0.40951229343006851</c:v>
                </c:pt>
                <c:pt idx="94">
                  <c:v>-3.4887046039462397E-2</c:v>
                </c:pt>
                <c:pt idx="95">
                  <c:v>0.39733333333333332</c:v>
                </c:pt>
                <c:pt idx="96">
                  <c:v>-0.16560644614079728</c:v>
                </c:pt>
                <c:pt idx="97">
                  <c:v>-0.27445997458703941</c:v>
                </c:pt>
                <c:pt idx="98">
                  <c:v>0.74010507880910681</c:v>
                </c:pt>
                <c:pt idx="99">
                  <c:v>-4.2069243156199677E-2</c:v>
                </c:pt>
                <c:pt idx="100">
                  <c:v>-2.2483715066190377E-2</c:v>
                </c:pt>
                <c:pt idx="101">
                  <c:v>2.2785898538263114E-2</c:v>
                </c:pt>
                <c:pt idx="102">
                  <c:v>-0.24106767549390501</c:v>
                </c:pt>
                <c:pt idx="103">
                  <c:v>-0.35474937690390473</c:v>
                </c:pt>
                <c:pt idx="104">
                  <c:v>0.36952789699570815</c:v>
                </c:pt>
                <c:pt idx="105">
                  <c:v>6.581009088060169E-3</c:v>
                </c:pt>
                <c:pt idx="106">
                  <c:v>-0.350560398505604</c:v>
                </c:pt>
                <c:pt idx="107">
                  <c:v>4.4582933844678811E-2</c:v>
                </c:pt>
                <c:pt idx="108">
                  <c:v>-0.21110601193207892</c:v>
                </c:pt>
                <c:pt idx="109">
                  <c:v>0.57184409540430481</c:v>
                </c:pt>
                <c:pt idx="110">
                  <c:v>0.26868985936343448</c:v>
                </c:pt>
                <c:pt idx="111">
                  <c:v>-0.40052508751458576</c:v>
                </c:pt>
                <c:pt idx="112">
                  <c:v>0.30121654501216544</c:v>
                </c:pt>
                <c:pt idx="113">
                  <c:v>1.5332834704562454E-2</c:v>
                </c:pt>
                <c:pt idx="114">
                  <c:v>0.24088397790055249</c:v>
                </c:pt>
                <c:pt idx="115">
                  <c:v>0.41317898486197685</c:v>
                </c:pt>
                <c:pt idx="116">
                  <c:v>-0.34446544843520271</c:v>
                </c:pt>
                <c:pt idx="117">
                  <c:v>0.36526754245434156</c:v>
                </c:pt>
                <c:pt idx="118">
                  <c:v>-0.44050692325745128</c:v>
                </c:pt>
                <c:pt idx="119">
                  <c:v>0.3049496644295302</c:v>
                </c:pt>
                <c:pt idx="120">
                  <c:v>6.6216650594664098E-2</c:v>
                </c:pt>
                <c:pt idx="121">
                  <c:v>-0.37262586674706061</c:v>
                </c:pt>
                <c:pt idx="122">
                  <c:v>0.2248918789043729</c:v>
                </c:pt>
                <c:pt idx="123">
                  <c:v>-3.1384856806590819E-3</c:v>
                </c:pt>
              </c:numCache>
            </c:numRef>
          </c:val>
          <c:smooth val="0"/>
          <c:extLst>
            <c:ext xmlns:c16="http://schemas.microsoft.com/office/drawing/2014/chart" uri="{C3380CC4-5D6E-409C-BE32-E72D297353CC}">
              <c16:uniqueId val="{00000000-2352-4DD1-9878-170ECA7A5CCF}"/>
            </c:ext>
          </c:extLst>
        </c:ser>
        <c:ser>
          <c:idx val="1"/>
          <c:order val="1"/>
          <c:tx>
            <c:strRef>
              <c:f>'Percent Change'!$C$5</c:f>
              <c:strCache>
                <c:ptCount val="1"/>
                <c:pt idx="0">
                  <c:v>United States</c:v>
                </c:pt>
              </c:strCache>
            </c:strRef>
          </c:tx>
          <c:spPr>
            <a:ln>
              <a:solidFill>
                <a:srgbClr val="7030A0"/>
              </a:solidFill>
            </a:ln>
          </c:spPr>
          <c:marker>
            <c:symbol val="none"/>
          </c:marker>
          <c:cat>
            <c:strRef>
              <c:f>'Percent Change'!$A$165:$A$288</c:f>
              <c:strCache>
                <c:ptCount val="124"/>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c:v>
                </c:pt>
                <c:pt idx="114">
                  <c:v>2023 Jul</c:v>
                </c:pt>
                <c:pt idx="115">
                  <c:v>2023 Aug</c:v>
                </c:pt>
                <c:pt idx="116">
                  <c:v>2023 Sep</c:v>
                </c:pt>
                <c:pt idx="117">
                  <c:v>2023 Oct</c:v>
                </c:pt>
                <c:pt idx="118">
                  <c:v>2023 Nov</c:v>
                </c:pt>
                <c:pt idx="119">
                  <c:v>2023 Dec</c:v>
                </c:pt>
                <c:pt idx="120">
                  <c:v>2024 Jan</c:v>
                </c:pt>
                <c:pt idx="121">
                  <c:v>2024 Feb</c:v>
                </c:pt>
                <c:pt idx="122">
                  <c:v>2024 Mar</c:v>
                </c:pt>
                <c:pt idx="123">
                  <c:v>2024 Apr</c:v>
                </c:pt>
              </c:strCache>
            </c:strRef>
          </c:cat>
          <c:val>
            <c:numRef>
              <c:f>'Percent Change'!$C$165:$C$288</c:f>
              <c:numCache>
                <c:formatCode>0.0%</c:formatCode>
                <c:ptCount val="124"/>
                <c:pt idx="0">
                  <c:v>-0.1182400288013989</c:v>
                </c:pt>
                <c:pt idx="1">
                  <c:v>5.4011490565487374E-2</c:v>
                </c:pt>
                <c:pt idx="2">
                  <c:v>0.19390719681248453</c:v>
                </c:pt>
                <c:pt idx="3">
                  <c:v>0.14832325198729979</c:v>
                </c:pt>
                <c:pt idx="4">
                  <c:v>-5.3734686875618103E-2</c:v>
                </c:pt>
                <c:pt idx="5">
                  <c:v>2.1050835528350419E-2</c:v>
                </c:pt>
                <c:pt idx="6">
                  <c:v>1.4465205176141343E-2</c:v>
                </c:pt>
                <c:pt idx="7">
                  <c:v>-7.0707902647943091E-2</c:v>
                </c:pt>
                <c:pt idx="8">
                  <c:v>2.7031817778959473E-2</c:v>
                </c:pt>
                <c:pt idx="9">
                  <c:v>6.1615464273386301E-2</c:v>
                </c:pt>
                <c:pt idx="10">
                  <c:v>-0.25997805234921151</c:v>
                </c:pt>
                <c:pt idx="11">
                  <c:v>0.16712893038582999</c:v>
                </c:pt>
                <c:pt idx="12">
                  <c:v>-0.16479612244417774</c:v>
                </c:pt>
                <c:pt idx="13">
                  <c:v>0.10745978533397195</c:v>
                </c:pt>
                <c:pt idx="14">
                  <c:v>0.17609350953283387</c:v>
                </c:pt>
                <c:pt idx="15">
                  <c:v>0.14580179088982134</c:v>
                </c:pt>
                <c:pt idx="16">
                  <c:v>5.6413402548371912E-2</c:v>
                </c:pt>
                <c:pt idx="17">
                  <c:v>0.20453509876973372</c:v>
                </c:pt>
                <c:pt idx="18">
                  <c:v>-0.23423824358403797</c:v>
                </c:pt>
                <c:pt idx="19">
                  <c:v>-4.7307245253777608E-2</c:v>
                </c:pt>
                <c:pt idx="20">
                  <c:v>-5.8969457887665959E-4</c:v>
                </c:pt>
                <c:pt idx="21">
                  <c:v>1.0539380251887132E-2</c:v>
                </c:pt>
                <c:pt idx="22">
                  <c:v>-8.3496083918899844E-2</c:v>
                </c:pt>
                <c:pt idx="23">
                  <c:v>7.1309314586994618E-2</c:v>
                </c:pt>
                <c:pt idx="24">
                  <c:v>-0.21850264528564978</c:v>
                </c:pt>
                <c:pt idx="25">
                  <c:v>0.13262749111137342</c:v>
                </c:pt>
                <c:pt idx="26">
                  <c:v>0.15585543843391636</c:v>
                </c:pt>
                <c:pt idx="27">
                  <c:v>2.0955053364734261E-2</c:v>
                </c:pt>
                <c:pt idx="28">
                  <c:v>8.2551336919392163E-2</c:v>
                </c:pt>
                <c:pt idx="29">
                  <c:v>6.6264077036069791E-2</c:v>
                </c:pt>
                <c:pt idx="30">
                  <c:v>-0.16718540061567766</c:v>
                </c:pt>
                <c:pt idx="31">
                  <c:v>0.14001266158841671</c:v>
                </c:pt>
                <c:pt idx="32">
                  <c:v>3.5827526288491202E-5</c:v>
                </c:pt>
                <c:pt idx="33">
                  <c:v>-6.8446036721898876E-2</c:v>
                </c:pt>
                <c:pt idx="34">
                  <c:v>-9.1714098915468056E-2</c:v>
                </c:pt>
                <c:pt idx="35">
                  <c:v>3.9589706676265175E-3</c:v>
                </c:pt>
                <c:pt idx="36">
                  <c:v>-4.4726548084729548E-2</c:v>
                </c:pt>
                <c:pt idx="37">
                  <c:v>-4.102603724020705E-2</c:v>
                </c:pt>
                <c:pt idx="38">
                  <c:v>0.32655034298605035</c:v>
                </c:pt>
                <c:pt idx="39">
                  <c:v>-8.9374956618310561E-2</c:v>
                </c:pt>
                <c:pt idx="40">
                  <c:v>9.8708970511171445E-2</c:v>
                </c:pt>
                <c:pt idx="41">
                  <c:v>0.13424966396392485</c:v>
                </c:pt>
                <c:pt idx="42">
                  <c:v>-0.21337808495672644</c:v>
                </c:pt>
                <c:pt idx="43">
                  <c:v>0.18673884941732186</c:v>
                </c:pt>
                <c:pt idx="44">
                  <c:v>-0.15385749385749387</c:v>
                </c:pt>
                <c:pt idx="45">
                  <c:v>0.12602357860502944</c:v>
                </c:pt>
                <c:pt idx="46">
                  <c:v>-0.15103065311946642</c:v>
                </c:pt>
                <c:pt idx="47">
                  <c:v>-4.04297112308128E-2</c:v>
                </c:pt>
                <c:pt idx="48">
                  <c:v>3.8482236127085345E-2</c:v>
                </c:pt>
                <c:pt idx="49">
                  <c:v>-5.0651303623320931E-2</c:v>
                </c:pt>
                <c:pt idx="50">
                  <c:v>0.27797459141844949</c:v>
                </c:pt>
                <c:pt idx="51">
                  <c:v>1.7737950672082368E-2</c:v>
                </c:pt>
                <c:pt idx="52">
                  <c:v>4.4230310311628253E-2</c:v>
                </c:pt>
                <c:pt idx="53">
                  <c:v>-2.8684455231760948E-2</c:v>
                </c:pt>
                <c:pt idx="54">
                  <c:v>-7.1273264210030968E-2</c:v>
                </c:pt>
                <c:pt idx="55">
                  <c:v>3.2977208599407767E-2</c:v>
                </c:pt>
                <c:pt idx="56">
                  <c:v>-0.15081861849671879</c:v>
                </c:pt>
                <c:pt idx="57">
                  <c:v>0.13406497101997733</c:v>
                </c:pt>
                <c:pt idx="58">
                  <c:v>-0.10183006076785278</c:v>
                </c:pt>
                <c:pt idx="59">
                  <c:v>-5.5524051622995715E-2</c:v>
                </c:pt>
                <c:pt idx="60">
                  <c:v>-6.397449301767011E-3</c:v>
                </c:pt>
                <c:pt idx="61">
                  <c:v>-4.9383745038183935E-2</c:v>
                </c:pt>
                <c:pt idx="62">
                  <c:v>0.18101114606051977</c:v>
                </c:pt>
                <c:pt idx="63">
                  <c:v>0.12476916081255388</c:v>
                </c:pt>
                <c:pt idx="64">
                  <c:v>4.772119732022051E-2</c:v>
                </c:pt>
                <c:pt idx="65">
                  <c:v>-0.10394682962169656</c:v>
                </c:pt>
                <c:pt idx="66">
                  <c:v>7.0868632896263287E-2</c:v>
                </c:pt>
                <c:pt idx="67">
                  <c:v>7.9030299051308109E-2</c:v>
                </c:pt>
                <c:pt idx="68">
                  <c:v>-0.10040157588110915</c:v>
                </c:pt>
                <c:pt idx="69">
                  <c:v>0.14793584768475063</c:v>
                </c:pt>
                <c:pt idx="70">
                  <c:v>-0.18285596447167826</c:v>
                </c:pt>
                <c:pt idx="71">
                  <c:v>-1.9197663833583642E-3</c:v>
                </c:pt>
                <c:pt idx="72">
                  <c:v>5.112969351080935E-2</c:v>
                </c:pt>
                <c:pt idx="73">
                  <c:v>-0.11597938144329896</c:v>
                </c:pt>
                <c:pt idx="74">
                  <c:v>0.15646258503401353</c:v>
                </c:pt>
                <c:pt idx="75">
                  <c:v>-0.17310924369747893</c:v>
                </c:pt>
                <c:pt idx="76">
                  <c:v>9.0447154471544625E-2</c:v>
                </c:pt>
                <c:pt idx="77">
                  <c:v>0.18546132339235794</c:v>
                </c:pt>
                <c:pt idx="78">
                  <c:v>9.1981132075471719E-2</c:v>
                </c:pt>
                <c:pt idx="79">
                  <c:v>-7.1994240460763137E-2</c:v>
                </c:pt>
                <c:pt idx="80">
                  <c:v>5.7408844065166838E-2</c:v>
                </c:pt>
                <c:pt idx="81">
                  <c:v>-2.9347028613353312E-3</c:v>
                </c:pt>
                <c:pt idx="82">
                  <c:v>-9.4186902133922085E-2</c:v>
                </c:pt>
                <c:pt idx="83">
                  <c:v>0.11291632818846471</c:v>
                </c:pt>
                <c:pt idx="84">
                  <c:v>-3.7481751824817451E-2</c:v>
                </c:pt>
                <c:pt idx="85">
                  <c:v>-7.1209191218291543E-2</c:v>
                </c:pt>
                <c:pt idx="86">
                  <c:v>0.30889569299857111</c:v>
                </c:pt>
                <c:pt idx="87">
                  <c:v>1.9525036336530321E-3</c:v>
                </c:pt>
                <c:pt idx="88">
                  <c:v>-0.10054165110197984</c:v>
                </c:pt>
                <c:pt idx="89">
                  <c:v>8.5477362238788338E-2</c:v>
                </c:pt>
                <c:pt idx="90">
                  <c:v>-0.10037622752199965</c:v>
                </c:pt>
                <c:pt idx="91">
                  <c:v>0.11134896051148649</c:v>
                </c:pt>
                <c:pt idx="92">
                  <c:v>-0.13161083756409941</c:v>
                </c:pt>
                <c:pt idx="93">
                  <c:v>1.1494421716745116E-2</c:v>
                </c:pt>
                <c:pt idx="94">
                  <c:v>-3.1535456512583611E-2</c:v>
                </c:pt>
                <c:pt idx="95">
                  <c:v>0.16446860356138712</c:v>
                </c:pt>
                <c:pt idx="96">
                  <c:v>-0.1347296714334465</c:v>
                </c:pt>
                <c:pt idx="97">
                  <c:v>-2.6565267215334881E-3</c:v>
                </c:pt>
                <c:pt idx="98">
                  <c:v>0.29083258100858761</c:v>
                </c:pt>
                <c:pt idx="99">
                  <c:v>-7.4290932841643967E-2</c:v>
                </c:pt>
                <c:pt idx="100">
                  <c:v>-3.9698793676165765E-2</c:v>
                </c:pt>
                <c:pt idx="101">
                  <c:v>6.0826538706615106E-2</c:v>
                </c:pt>
                <c:pt idx="102">
                  <c:v>-0.14811863710750031</c:v>
                </c:pt>
                <c:pt idx="103">
                  <c:v>3.6255189334254395E-2</c:v>
                </c:pt>
                <c:pt idx="104">
                  <c:v>-5.9128212961548743E-2</c:v>
                </c:pt>
                <c:pt idx="105">
                  <c:v>-7.0791823481661798E-2</c:v>
                </c:pt>
                <c:pt idx="106">
                  <c:v>-0.15148073731108586</c:v>
                </c:pt>
                <c:pt idx="107">
                  <c:v>3.4733206667727397E-2</c:v>
                </c:pt>
                <c:pt idx="108">
                  <c:v>-3.015720824212605E-2</c:v>
                </c:pt>
                <c:pt idx="109">
                  <c:v>8.4256668531990361E-2</c:v>
                </c:pt>
                <c:pt idx="110">
                  <c:v>0.17847988026218436</c:v>
                </c:pt>
                <c:pt idx="111">
                  <c:v>-0.1118953599556213</c:v>
                </c:pt>
                <c:pt idx="112">
                  <c:v>0.19193247474788991</c:v>
                </c:pt>
                <c:pt idx="113">
                  <c:v>-2.3437176782094251E-2</c:v>
                </c:pt>
                <c:pt idx="114">
                  <c:v>-0.13488247297478592</c:v>
                </c:pt>
                <c:pt idx="115">
                  <c:v>0.19942215402696611</c:v>
                </c:pt>
                <c:pt idx="116">
                  <c:v>-0.17803726234706516</c:v>
                </c:pt>
                <c:pt idx="117">
                  <c:v>6.937430667086121E-2</c:v>
                </c:pt>
                <c:pt idx="118">
                  <c:v>-0.12836948611949778</c:v>
                </c:pt>
                <c:pt idx="119">
                  <c:v>-2.0738595992610433E-2</c:v>
                </c:pt>
                <c:pt idx="120">
                  <c:v>4.0986059842005415E-2</c:v>
                </c:pt>
                <c:pt idx="121">
                  <c:v>3.7891196765874435E-2</c:v>
                </c:pt>
                <c:pt idx="122">
                  <c:v>4.3592864637985292E-2</c:v>
                </c:pt>
                <c:pt idx="123">
                  <c:v>6.4407406811563817E-2</c:v>
                </c:pt>
              </c:numCache>
            </c:numRef>
          </c:val>
          <c:smooth val="0"/>
          <c:extLst>
            <c:ext xmlns:c16="http://schemas.microsoft.com/office/drawing/2014/chart" uri="{C3380CC4-5D6E-409C-BE32-E72D297353CC}">
              <c16:uniqueId val="{00000001-2352-4DD1-9878-170ECA7A5CCF}"/>
            </c:ext>
          </c:extLst>
        </c:ser>
        <c:dLbls>
          <c:showLegendKey val="0"/>
          <c:showVal val="0"/>
          <c:showCatName val="0"/>
          <c:showSerName val="0"/>
          <c:showPercent val="0"/>
          <c:showBubbleSize val="0"/>
        </c:dLbls>
        <c:smooth val="0"/>
        <c:axId val="1736276127"/>
        <c:axId val="1"/>
      </c:lineChart>
      <c:catAx>
        <c:axId val="1736276127"/>
        <c:scaling>
          <c:orientation val="minMax"/>
        </c:scaling>
        <c:delete val="0"/>
        <c:axPos val="b"/>
        <c:majorGridlines/>
        <c:numFmt formatCode="General" sourceLinked="1"/>
        <c:majorTickMark val="out"/>
        <c:minorTickMark val="none"/>
        <c:tickLblPos val="low"/>
        <c:spPr>
          <a:ln>
            <a:solidFill>
              <a:schemeClr val="tx1">
                <a:lumMod val="65000"/>
                <a:lumOff val="35000"/>
              </a:schemeClr>
            </a:solidFill>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6"/>
        <c:tickMarkSkip val="6"/>
        <c:noMultiLvlLbl val="0"/>
      </c:catAx>
      <c:valAx>
        <c:axId val="1"/>
        <c:scaling>
          <c:orientation val="minMax"/>
          <c:max val="1.5"/>
          <c:min val="-0.75000000000000011"/>
        </c:scaling>
        <c:delete val="0"/>
        <c:axPos val="l"/>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1736276127"/>
        <c:crosses val="autoZero"/>
        <c:crossBetween val="between"/>
        <c:majorUnit val="0.25"/>
      </c:valAx>
    </c:plotArea>
    <c:legend>
      <c:legendPos val="r"/>
      <c:layout>
        <c:manualLayout>
          <c:xMode val="edge"/>
          <c:yMode val="edge"/>
          <c:x val="0.35863586358635863"/>
          <c:y val="7.2837632776934752E-2"/>
          <c:w val="0.28162816281628161"/>
          <c:h val="3.7936426383727823E-2"/>
        </c:manualLayout>
      </c:layout>
      <c:overlay val="0"/>
      <c:txPr>
        <a:bodyPr/>
        <a:lstStyle/>
        <a:p>
          <a:pPr>
            <a:defRPr sz="10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Calibri"/>
                <a:cs typeface="Calibri"/>
              </a:rPr>
              <a:t>Residential Building Permits, Percent Change</a:t>
            </a:r>
          </a:p>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Calibri"/>
                <a:cs typeface="Calibri"/>
              </a:rPr>
              <a:t>12-Month Moving Average</a:t>
            </a:r>
          </a:p>
        </c:rich>
      </c:tx>
      <c:layout>
        <c:manualLayout>
          <c:xMode val="edge"/>
          <c:yMode val="edge"/>
          <c:x val="0.2871752093823226"/>
          <c:y val="6.064515944185442E-3"/>
        </c:manualLayout>
      </c:layout>
      <c:overlay val="0"/>
    </c:title>
    <c:autoTitleDeleted val="0"/>
    <c:plotArea>
      <c:layout>
        <c:manualLayout>
          <c:layoutTarget val="inner"/>
          <c:xMode val="edge"/>
          <c:yMode val="edge"/>
          <c:x val="4.8470762539363971E-2"/>
          <c:y val="0.151719067427071"/>
          <c:w val="0.93209111537487987"/>
          <c:h val="0.74999200152424694"/>
        </c:manualLayout>
      </c:layout>
      <c:lineChart>
        <c:grouping val="standard"/>
        <c:varyColors val="0"/>
        <c:ser>
          <c:idx val="2"/>
          <c:order val="0"/>
          <c:tx>
            <c:strRef>
              <c:f>'Percent Change'!$D$5</c:f>
              <c:strCache>
                <c:ptCount val="1"/>
                <c:pt idx="0">
                  <c:v>Austin MSA</c:v>
                </c:pt>
              </c:strCache>
            </c:strRef>
          </c:tx>
          <c:marker>
            <c:symbol val="none"/>
          </c:marker>
          <c:cat>
            <c:strRef>
              <c:f>'Percent Change'!$A$165:$A$288</c:f>
              <c:strCache>
                <c:ptCount val="124"/>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c:v>
                </c:pt>
                <c:pt idx="114">
                  <c:v>2023 Jul</c:v>
                </c:pt>
                <c:pt idx="115">
                  <c:v>2023 Aug</c:v>
                </c:pt>
                <c:pt idx="116">
                  <c:v>2023 Sep</c:v>
                </c:pt>
                <c:pt idx="117">
                  <c:v>2023 Oct</c:v>
                </c:pt>
                <c:pt idx="118">
                  <c:v>2023 Nov</c:v>
                </c:pt>
                <c:pt idx="119">
                  <c:v>2023 Dec</c:v>
                </c:pt>
                <c:pt idx="120">
                  <c:v>2024 Jan</c:v>
                </c:pt>
                <c:pt idx="121">
                  <c:v>2024 Feb</c:v>
                </c:pt>
                <c:pt idx="122">
                  <c:v>2024 Mar</c:v>
                </c:pt>
                <c:pt idx="123">
                  <c:v>2024 Apr</c:v>
                </c:pt>
              </c:strCache>
            </c:strRef>
          </c:cat>
          <c:val>
            <c:numRef>
              <c:f>'Percent Change'!$D$165:$D$288</c:f>
              <c:numCache>
                <c:formatCode>0.0%</c:formatCode>
                <c:ptCount val="124"/>
                <c:pt idx="0">
                  <c:v>6.4696092174825318E-2</c:v>
                </c:pt>
                <c:pt idx="1">
                  <c:v>3.5962525123852798E-2</c:v>
                </c:pt>
                <c:pt idx="2">
                  <c:v>7.4689834433576005E-2</c:v>
                </c:pt>
                <c:pt idx="3">
                  <c:v>7.4628754382320722E-2</c:v>
                </c:pt>
                <c:pt idx="4">
                  <c:v>8.9963922655532269E-2</c:v>
                </c:pt>
                <c:pt idx="5">
                  <c:v>0.11035813162067255</c:v>
                </c:pt>
                <c:pt idx="6">
                  <c:v>7.5324690450965071E-2</c:v>
                </c:pt>
                <c:pt idx="7">
                  <c:v>7.2912559816109376E-2</c:v>
                </c:pt>
                <c:pt idx="8">
                  <c:v>6.9944000695797426E-2</c:v>
                </c:pt>
                <c:pt idx="9">
                  <c:v>7.5060387253715471E-2</c:v>
                </c:pt>
                <c:pt idx="10">
                  <c:v>2.7877877737651907E-2</c:v>
                </c:pt>
                <c:pt idx="11">
                  <c:v>8.3760756271452783E-2</c:v>
                </c:pt>
                <c:pt idx="12">
                  <c:v>8.3704198147155129E-2</c:v>
                </c:pt>
                <c:pt idx="13">
                  <c:v>0.1200203823083455</c:v>
                </c:pt>
                <c:pt idx="14">
                  <c:v>0.14825453177383638</c:v>
                </c:pt>
                <c:pt idx="15">
                  <c:v>4.536131597739481E-2</c:v>
                </c:pt>
                <c:pt idx="16">
                  <c:v>4.687667279252964E-2</c:v>
                </c:pt>
                <c:pt idx="17">
                  <c:v>0.10237378355566575</c:v>
                </c:pt>
                <c:pt idx="18">
                  <c:v>6.3881247025523238E-2</c:v>
                </c:pt>
                <c:pt idx="19">
                  <c:v>8.1401211868458723E-2</c:v>
                </c:pt>
                <c:pt idx="20">
                  <c:v>7.7115598047793679E-2</c:v>
                </c:pt>
                <c:pt idx="21">
                  <c:v>4.8612863400361306E-2</c:v>
                </c:pt>
                <c:pt idx="22">
                  <c:v>8.7983166674650115E-2</c:v>
                </c:pt>
                <c:pt idx="23">
                  <c:v>0.12461431120033183</c:v>
                </c:pt>
                <c:pt idx="24">
                  <c:v>0.12518988389971908</c:v>
                </c:pt>
                <c:pt idx="25">
                  <c:v>5.946344769762054E-2</c:v>
                </c:pt>
                <c:pt idx="26">
                  <c:v>8.2569517316217214E-2</c:v>
                </c:pt>
                <c:pt idx="27">
                  <c:v>7.4771488873027481E-2</c:v>
                </c:pt>
                <c:pt idx="28">
                  <c:v>0.11182778035807472</c:v>
                </c:pt>
                <c:pt idx="29">
                  <c:v>8.1843375911690372E-2</c:v>
                </c:pt>
                <c:pt idx="30">
                  <c:v>9.3186535673155699E-2</c:v>
                </c:pt>
                <c:pt idx="31">
                  <c:v>7.2459094727135534E-2</c:v>
                </c:pt>
                <c:pt idx="32">
                  <c:v>0.11064612197184766</c:v>
                </c:pt>
                <c:pt idx="33">
                  <c:v>7.5460936786662478E-2</c:v>
                </c:pt>
                <c:pt idx="34">
                  <c:v>0.12429734166217778</c:v>
                </c:pt>
                <c:pt idx="35">
                  <c:v>1.3387021845937251E-2</c:v>
                </c:pt>
                <c:pt idx="36">
                  <c:v>5.7795971775592869E-2</c:v>
                </c:pt>
                <c:pt idx="37">
                  <c:v>7.6728810404357625E-2</c:v>
                </c:pt>
                <c:pt idx="38">
                  <c:v>5.5862606865346914E-2</c:v>
                </c:pt>
                <c:pt idx="39">
                  <c:v>6.9366073646974211E-2</c:v>
                </c:pt>
                <c:pt idx="40">
                  <c:v>5.6911051617110277E-2</c:v>
                </c:pt>
                <c:pt idx="41">
                  <c:v>8.8810973375167745E-2</c:v>
                </c:pt>
                <c:pt idx="42">
                  <c:v>5.4844277180866242E-2</c:v>
                </c:pt>
                <c:pt idx="43">
                  <c:v>7.6625440411448351E-2</c:v>
                </c:pt>
                <c:pt idx="44">
                  <c:v>4.8855628165595653E-2</c:v>
                </c:pt>
                <c:pt idx="45">
                  <c:v>0.11050021977707471</c:v>
                </c:pt>
                <c:pt idx="46">
                  <c:v>6.9829520062346884E-2</c:v>
                </c:pt>
                <c:pt idx="47">
                  <c:v>4.0076100784193776E-2</c:v>
                </c:pt>
                <c:pt idx="48">
                  <c:v>8.1615884334783145E-2</c:v>
                </c:pt>
                <c:pt idx="49">
                  <c:v>6.0786398018974203E-2</c:v>
                </c:pt>
                <c:pt idx="50">
                  <c:v>6.6206346076251074E-2</c:v>
                </c:pt>
                <c:pt idx="51">
                  <c:v>9.8035945272851047E-2</c:v>
                </c:pt>
                <c:pt idx="52">
                  <c:v>8.963022826133564E-2</c:v>
                </c:pt>
                <c:pt idx="53">
                  <c:v>3.540404045080698E-2</c:v>
                </c:pt>
                <c:pt idx="54">
                  <c:v>7.9010185785607645E-2</c:v>
                </c:pt>
                <c:pt idx="55">
                  <c:v>4.3302160328224058E-2</c:v>
                </c:pt>
                <c:pt idx="56">
                  <c:v>2.9935597200342171E-2</c:v>
                </c:pt>
                <c:pt idx="57">
                  <c:v>1.9363139641931162E-3</c:v>
                </c:pt>
                <c:pt idx="58">
                  <c:v>9.567353128375743E-3</c:v>
                </c:pt>
                <c:pt idx="59">
                  <c:v>7.1036738400301738E-2</c:v>
                </c:pt>
                <c:pt idx="60">
                  <c:v>-1.6636551188826024E-2</c:v>
                </c:pt>
                <c:pt idx="61">
                  <c:v>3.7644450460596682E-2</c:v>
                </c:pt>
                <c:pt idx="62">
                  <c:v>5.6417269340755583E-2</c:v>
                </c:pt>
                <c:pt idx="63">
                  <c:v>4.1592912411135496E-2</c:v>
                </c:pt>
                <c:pt idx="64">
                  <c:v>4.4700144228115378E-2</c:v>
                </c:pt>
                <c:pt idx="65">
                  <c:v>1.6490437112927189E-2</c:v>
                </c:pt>
                <c:pt idx="66">
                  <c:v>6.8920055579225606E-2</c:v>
                </c:pt>
                <c:pt idx="67">
                  <c:v>9.6041331564932067E-2</c:v>
                </c:pt>
                <c:pt idx="68">
                  <c:v>7.7083925546903839E-2</c:v>
                </c:pt>
                <c:pt idx="69">
                  <c:v>0.14819386576007354</c:v>
                </c:pt>
                <c:pt idx="70">
                  <c:v>0.10303773020357425</c:v>
                </c:pt>
                <c:pt idx="71">
                  <c:v>9.9457412209146057E-2</c:v>
                </c:pt>
                <c:pt idx="72">
                  <c:v>0.19494833794243241</c:v>
                </c:pt>
                <c:pt idx="73">
                  <c:v>0.13068785619959239</c:v>
                </c:pt>
                <c:pt idx="74">
                  <c:v>7.0491712850657209E-2</c:v>
                </c:pt>
                <c:pt idx="75">
                  <c:v>8.8313350277557809E-2</c:v>
                </c:pt>
                <c:pt idx="76">
                  <c:v>6.9555051498008516E-2</c:v>
                </c:pt>
                <c:pt idx="77">
                  <c:v>8.7013170859284172E-2</c:v>
                </c:pt>
                <c:pt idx="78">
                  <c:v>0.10623507885723001</c:v>
                </c:pt>
                <c:pt idx="79">
                  <c:v>7.5194674009406978E-2</c:v>
                </c:pt>
                <c:pt idx="80">
                  <c:v>0.13793463022718871</c:v>
                </c:pt>
                <c:pt idx="81">
                  <c:v>4.7870196178901141E-2</c:v>
                </c:pt>
                <c:pt idx="82">
                  <c:v>0.10867415697999989</c:v>
                </c:pt>
                <c:pt idx="83">
                  <c:v>8.3720688385397382E-2</c:v>
                </c:pt>
                <c:pt idx="84">
                  <c:v>4.750942536999294E-2</c:v>
                </c:pt>
                <c:pt idx="85">
                  <c:v>6.3753344265761666E-2</c:v>
                </c:pt>
                <c:pt idx="86">
                  <c:v>8.1164932430480216E-2</c:v>
                </c:pt>
                <c:pt idx="87">
                  <c:v>6.602017499699038E-2</c:v>
                </c:pt>
                <c:pt idx="88">
                  <c:v>6.6211402829950375E-2</c:v>
                </c:pt>
                <c:pt idx="89">
                  <c:v>0.10993284575025643</c:v>
                </c:pt>
                <c:pt idx="90">
                  <c:v>1.1547683971738443E-2</c:v>
                </c:pt>
                <c:pt idx="91">
                  <c:v>8.4698122221668906E-2</c:v>
                </c:pt>
                <c:pt idx="92">
                  <c:v>1.2996297147147376E-2</c:v>
                </c:pt>
                <c:pt idx="93">
                  <c:v>7.687595150388539E-2</c:v>
                </c:pt>
                <c:pt idx="94">
                  <c:v>4.9584313282879156E-2</c:v>
                </c:pt>
                <c:pt idx="95">
                  <c:v>8.0534844522231142E-2</c:v>
                </c:pt>
                <c:pt idx="96">
                  <c:v>4.5855684155425548E-2</c:v>
                </c:pt>
                <c:pt idx="97">
                  <c:v>2.4704286157280625E-2</c:v>
                </c:pt>
                <c:pt idx="98">
                  <c:v>8.7008361118316155E-2</c:v>
                </c:pt>
                <c:pt idx="99">
                  <c:v>7.9851051992493025E-2</c:v>
                </c:pt>
                <c:pt idx="100">
                  <c:v>8.7204938162907072E-2</c:v>
                </c:pt>
                <c:pt idx="101">
                  <c:v>6.4717924890806619E-2</c:v>
                </c:pt>
                <c:pt idx="102">
                  <c:v>7.9238603507417613E-2</c:v>
                </c:pt>
                <c:pt idx="103">
                  <c:v>-8.2694574848400509E-3</c:v>
                </c:pt>
                <c:pt idx="104">
                  <c:v>6.6995085309915089E-2</c:v>
                </c:pt>
                <c:pt idx="105">
                  <c:v>3.3417478281414385E-2</c:v>
                </c:pt>
                <c:pt idx="106">
                  <c:v>7.1113655759025883E-3</c:v>
                </c:pt>
                <c:pt idx="107">
                  <c:v>-2.2284501048151956E-2</c:v>
                </c:pt>
                <c:pt idx="108">
                  <c:v>-2.6076131530758759E-2</c:v>
                </c:pt>
                <c:pt idx="109">
                  <c:v>4.4449207635186588E-2</c:v>
                </c:pt>
                <c:pt idx="110">
                  <c:v>5.1646060147139128E-3</c:v>
                </c:pt>
                <c:pt idx="111">
                  <c:v>-2.470671434848494E-2</c:v>
                </c:pt>
                <c:pt idx="112">
                  <c:v>2.26830732471138E-3</c:v>
                </c:pt>
                <c:pt idx="113">
                  <c:v>1.647218671902995E-3</c:v>
                </c:pt>
                <c:pt idx="114">
                  <c:v>4.1809856454774447E-2</c:v>
                </c:pt>
                <c:pt idx="115">
                  <c:v>0.10580388660193125</c:v>
                </c:pt>
                <c:pt idx="116">
                  <c:v>4.6304441149355335E-2</c:v>
                </c:pt>
                <c:pt idx="117">
                  <c:v>7.6194985596545445E-2</c:v>
                </c:pt>
                <c:pt idx="118">
                  <c:v>6.8699441867224861E-2</c:v>
                </c:pt>
                <c:pt idx="119">
                  <c:v>9.0396669415962486E-2</c:v>
                </c:pt>
                <c:pt idx="120">
                  <c:v>0.11350689129319108</c:v>
                </c:pt>
                <c:pt idx="121">
                  <c:v>3.4801061113910611E-2</c:v>
                </c:pt>
                <c:pt idx="122">
                  <c:v>3.1151229408988804E-2</c:v>
                </c:pt>
                <c:pt idx="123">
                  <c:v>6.4266779561816006E-2</c:v>
                </c:pt>
              </c:numCache>
            </c:numRef>
          </c:val>
          <c:smooth val="0"/>
          <c:extLst>
            <c:ext xmlns:c16="http://schemas.microsoft.com/office/drawing/2014/chart" uri="{C3380CC4-5D6E-409C-BE32-E72D297353CC}">
              <c16:uniqueId val="{00000000-ACC8-481C-B299-870B7EE652F7}"/>
            </c:ext>
          </c:extLst>
        </c:ser>
        <c:ser>
          <c:idx val="3"/>
          <c:order val="1"/>
          <c:tx>
            <c:strRef>
              <c:f>'Percent Change'!$E$5</c:f>
              <c:strCache>
                <c:ptCount val="1"/>
                <c:pt idx="0">
                  <c:v>United States</c:v>
                </c:pt>
              </c:strCache>
            </c:strRef>
          </c:tx>
          <c:marker>
            <c:symbol val="none"/>
          </c:marker>
          <c:cat>
            <c:strRef>
              <c:f>'Percent Change'!$A$165:$A$288</c:f>
              <c:strCache>
                <c:ptCount val="124"/>
                <c:pt idx="0">
                  <c:v>2014 Jan</c:v>
                </c:pt>
                <c:pt idx="1">
                  <c:v>2014 Feb</c:v>
                </c:pt>
                <c:pt idx="2">
                  <c:v>2014 Mar</c:v>
                </c:pt>
                <c:pt idx="3">
                  <c:v>2014 Apr</c:v>
                </c:pt>
                <c:pt idx="4">
                  <c:v>2014 May</c:v>
                </c:pt>
                <c:pt idx="5">
                  <c:v>2014 Jun</c:v>
                </c:pt>
                <c:pt idx="6">
                  <c:v>2014 Jul</c:v>
                </c:pt>
                <c:pt idx="7">
                  <c:v>2014 Aug</c:v>
                </c:pt>
                <c:pt idx="8">
                  <c:v>2014 Sep</c:v>
                </c:pt>
                <c:pt idx="9">
                  <c:v>2014 Oct</c:v>
                </c:pt>
                <c:pt idx="10">
                  <c:v>2014 Nov</c:v>
                </c:pt>
                <c:pt idx="11">
                  <c:v>2014 Dec</c:v>
                </c:pt>
                <c:pt idx="12">
                  <c:v>2015 Jan</c:v>
                </c:pt>
                <c:pt idx="13">
                  <c:v>2015 Feb</c:v>
                </c:pt>
                <c:pt idx="14">
                  <c:v>2015 Mar</c:v>
                </c:pt>
                <c:pt idx="15">
                  <c:v>2015 Apr</c:v>
                </c:pt>
                <c:pt idx="16">
                  <c:v>2015 May</c:v>
                </c:pt>
                <c:pt idx="17">
                  <c:v>2015 Jun</c:v>
                </c:pt>
                <c:pt idx="18">
                  <c:v>2015 Jul</c:v>
                </c:pt>
                <c:pt idx="19">
                  <c:v>2015 Aug</c:v>
                </c:pt>
                <c:pt idx="20">
                  <c:v>2015 Sep</c:v>
                </c:pt>
                <c:pt idx="21">
                  <c:v>2015 Oct</c:v>
                </c:pt>
                <c:pt idx="22">
                  <c:v>2015 Nov</c:v>
                </c:pt>
                <c:pt idx="23">
                  <c:v>2015 Dec</c:v>
                </c:pt>
                <c:pt idx="24">
                  <c:v>2016 Jan</c:v>
                </c:pt>
                <c:pt idx="25">
                  <c:v>2016 Feb</c:v>
                </c:pt>
                <c:pt idx="26">
                  <c:v>2016 Mar</c:v>
                </c:pt>
                <c:pt idx="27">
                  <c:v>2016 Apr</c:v>
                </c:pt>
                <c:pt idx="28">
                  <c:v>2016 May</c:v>
                </c:pt>
                <c:pt idx="29">
                  <c:v>2016 Jun</c:v>
                </c:pt>
                <c:pt idx="30">
                  <c:v>2016 Jul</c:v>
                </c:pt>
                <c:pt idx="31">
                  <c:v>2016 Aug</c:v>
                </c:pt>
                <c:pt idx="32">
                  <c:v>2016 Sep</c:v>
                </c:pt>
                <c:pt idx="33">
                  <c:v>2016 Oct</c:v>
                </c:pt>
                <c:pt idx="34">
                  <c:v>2016 Nov</c:v>
                </c:pt>
                <c:pt idx="35">
                  <c:v>2016 Dec</c:v>
                </c:pt>
                <c:pt idx="36">
                  <c:v>2017 Jan</c:v>
                </c:pt>
                <c:pt idx="37">
                  <c:v>2017 Feb</c:v>
                </c:pt>
                <c:pt idx="38">
                  <c:v>2017 Mar</c:v>
                </c:pt>
                <c:pt idx="39">
                  <c:v>2017 Apr</c:v>
                </c:pt>
                <c:pt idx="40">
                  <c:v>2017 May</c:v>
                </c:pt>
                <c:pt idx="41">
                  <c:v>2017 Jun</c:v>
                </c:pt>
                <c:pt idx="42">
                  <c:v>2017 Jul</c:v>
                </c:pt>
                <c:pt idx="43">
                  <c:v>2017 Aug</c:v>
                </c:pt>
                <c:pt idx="44">
                  <c:v>2017 Sep</c:v>
                </c:pt>
                <c:pt idx="45">
                  <c:v>2017 Oct</c:v>
                </c:pt>
                <c:pt idx="46">
                  <c:v>2017 Nov</c:v>
                </c:pt>
                <c:pt idx="47">
                  <c:v>2017 Dec</c:v>
                </c:pt>
                <c:pt idx="48">
                  <c:v>2018 Jan</c:v>
                </c:pt>
                <c:pt idx="49">
                  <c:v>2018 Feb</c:v>
                </c:pt>
                <c:pt idx="50">
                  <c:v>2018 Mar</c:v>
                </c:pt>
                <c:pt idx="51">
                  <c:v>2018 Apr</c:v>
                </c:pt>
                <c:pt idx="52">
                  <c:v>2018 May</c:v>
                </c:pt>
                <c:pt idx="53">
                  <c:v>2018 Jun</c:v>
                </c:pt>
                <c:pt idx="54">
                  <c:v>2018 Jul</c:v>
                </c:pt>
                <c:pt idx="55">
                  <c:v>2018 Aug</c:v>
                </c:pt>
                <c:pt idx="56">
                  <c:v>2018 Sep</c:v>
                </c:pt>
                <c:pt idx="57">
                  <c:v>2018 Oct</c:v>
                </c:pt>
                <c:pt idx="58">
                  <c:v>2018 Nov</c:v>
                </c:pt>
                <c:pt idx="59">
                  <c:v>2018 Dec</c:v>
                </c:pt>
                <c:pt idx="60">
                  <c:v>2019 Jan</c:v>
                </c:pt>
                <c:pt idx="61">
                  <c:v>2019 Feb</c:v>
                </c:pt>
                <c:pt idx="62">
                  <c:v>2019 Mar</c:v>
                </c:pt>
                <c:pt idx="63">
                  <c:v>2019 Apr</c:v>
                </c:pt>
                <c:pt idx="64">
                  <c:v>2019 May</c:v>
                </c:pt>
                <c:pt idx="65">
                  <c:v>2019 Jun</c:v>
                </c:pt>
                <c:pt idx="66">
                  <c:v>2019 Jul</c:v>
                </c:pt>
                <c:pt idx="67">
                  <c:v>2019 Aug</c:v>
                </c:pt>
                <c:pt idx="68">
                  <c:v>2019 Sep</c:v>
                </c:pt>
                <c:pt idx="69">
                  <c:v>2019 Oct</c:v>
                </c:pt>
                <c:pt idx="70">
                  <c:v>2019 Nov</c:v>
                </c:pt>
                <c:pt idx="71">
                  <c:v>2019 Dec</c:v>
                </c:pt>
                <c:pt idx="72">
                  <c:v>2020 Jan</c:v>
                </c:pt>
                <c:pt idx="73">
                  <c:v>2020 Feb</c:v>
                </c:pt>
                <c:pt idx="74">
                  <c:v>2020 Mar</c:v>
                </c:pt>
                <c:pt idx="75">
                  <c:v>2020 Apr</c:v>
                </c:pt>
                <c:pt idx="76">
                  <c:v>2020 May</c:v>
                </c:pt>
                <c:pt idx="77">
                  <c:v>2020 Jun</c:v>
                </c:pt>
                <c:pt idx="78">
                  <c:v>2020 Jul</c:v>
                </c:pt>
                <c:pt idx="79">
                  <c:v>2020 Aug</c:v>
                </c:pt>
                <c:pt idx="80">
                  <c:v>2020 Sep</c:v>
                </c:pt>
                <c:pt idx="81">
                  <c:v>2020 Oct</c:v>
                </c:pt>
                <c:pt idx="82">
                  <c:v>2020 Nov</c:v>
                </c:pt>
                <c:pt idx="83">
                  <c:v>2020 Dec</c:v>
                </c:pt>
                <c:pt idx="84">
                  <c:v>2021 Jan</c:v>
                </c:pt>
                <c:pt idx="85">
                  <c:v>2021 Feb</c:v>
                </c:pt>
                <c:pt idx="86">
                  <c:v>2021 Mar</c:v>
                </c:pt>
                <c:pt idx="87">
                  <c:v>2021 Apr</c:v>
                </c:pt>
                <c:pt idx="88">
                  <c:v>2021 May</c:v>
                </c:pt>
                <c:pt idx="89">
                  <c:v>2021 Jun</c:v>
                </c:pt>
                <c:pt idx="90">
                  <c:v>2021 Jul</c:v>
                </c:pt>
                <c:pt idx="91">
                  <c:v>2021 Aug</c:v>
                </c:pt>
                <c:pt idx="92">
                  <c:v>2021 Sep</c:v>
                </c:pt>
                <c:pt idx="93">
                  <c:v>2021 Oct</c:v>
                </c:pt>
                <c:pt idx="94">
                  <c:v>2021 Nov</c:v>
                </c:pt>
                <c:pt idx="95">
                  <c:v>2021 Dec</c:v>
                </c:pt>
                <c:pt idx="96">
                  <c:v>2022 Jan</c:v>
                </c:pt>
                <c:pt idx="97">
                  <c:v>2022 Feb</c:v>
                </c:pt>
                <c:pt idx="98">
                  <c:v>2022 Mar</c:v>
                </c:pt>
                <c:pt idx="99">
                  <c:v>2022 Apr</c:v>
                </c:pt>
                <c:pt idx="100">
                  <c:v>2022 May</c:v>
                </c:pt>
                <c:pt idx="101">
                  <c:v>2022 Jun</c:v>
                </c:pt>
                <c:pt idx="102">
                  <c:v>2022 Jul</c:v>
                </c:pt>
                <c:pt idx="103">
                  <c:v>2022 Aug</c:v>
                </c:pt>
                <c:pt idx="104">
                  <c:v>2022 Sep</c:v>
                </c:pt>
                <c:pt idx="105">
                  <c:v>2022 Oct</c:v>
                </c:pt>
                <c:pt idx="106">
                  <c:v>2022 Nov</c:v>
                </c:pt>
                <c:pt idx="107">
                  <c:v>2022 Dec</c:v>
                </c:pt>
                <c:pt idx="108">
                  <c:v>2023 Jan</c:v>
                </c:pt>
                <c:pt idx="109">
                  <c:v>2023 Feb</c:v>
                </c:pt>
                <c:pt idx="110">
                  <c:v>2023 Mar</c:v>
                </c:pt>
                <c:pt idx="111">
                  <c:v>2023 Apr</c:v>
                </c:pt>
                <c:pt idx="112">
                  <c:v>2023 May</c:v>
                </c:pt>
                <c:pt idx="113">
                  <c:v>2023 Jun</c:v>
                </c:pt>
                <c:pt idx="114">
                  <c:v>2023 Jul</c:v>
                </c:pt>
                <c:pt idx="115">
                  <c:v>2023 Aug</c:v>
                </c:pt>
                <c:pt idx="116">
                  <c:v>2023 Sep</c:v>
                </c:pt>
                <c:pt idx="117">
                  <c:v>2023 Oct</c:v>
                </c:pt>
                <c:pt idx="118">
                  <c:v>2023 Nov</c:v>
                </c:pt>
                <c:pt idx="119">
                  <c:v>2023 Dec</c:v>
                </c:pt>
                <c:pt idx="120">
                  <c:v>2024 Jan</c:v>
                </c:pt>
                <c:pt idx="121">
                  <c:v>2024 Feb</c:v>
                </c:pt>
                <c:pt idx="122">
                  <c:v>2024 Mar</c:v>
                </c:pt>
                <c:pt idx="123">
                  <c:v>2024 Apr</c:v>
                </c:pt>
              </c:strCache>
            </c:strRef>
          </c:cat>
          <c:val>
            <c:numRef>
              <c:f>'Percent Change'!$E$165:$E$288</c:f>
              <c:numCache>
                <c:formatCode>0.0%</c:formatCode>
                <c:ptCount val="124"/>
                <c:pt idx="0">
                  <c:v>1.0397808300254692E-2</c:v>
                </c:pt>
                <c:pt idx="1">
                  <c:v>1.1859643029639433E-2</c:v>
                </c:pt>
                <c:pt idx="2">
                  <c:v>1.591884978455689E-2</c:v>
                </c:pt>
                <c:pt idx="3">
                  <c:v>1.2071335039485001E-2</c:v>
                </c:pt>
                <c:pt idx="4">
                  <c:v>3.6664984146556434E-3</c:v>
                </c:pt>
                <c:pt idx="5">
                  <c:v>1.5221225933866303E-2</c:v>
                </c:pt>
                <c:pt idx="6">
                  <c:v>1.2127039122566637E-2</c:v>
                </c:pt>
                <c:pt idx="7">
                  <c:v>9.1015846320972472E-3</c:v>
                </c:pt>
                <c:pt idx="8">
                  <c:v>1.5113836110614389E-2</c:v>
                </c:pt>
                <c:pt idx="9">
                  <c:v>1.0887516085235695E-2</c:v>
                </c:pt>
                <c:pt idx="10">
                  <c:v>6.3197223391348355E-3</c:v>
                </c:pt>
                <c:pt idx="11">
                  <c:v>1.5406126819480637E-2</c:v>
                </c:pt>
                <c:pt idx="12">
                  <c:v>1.1526452349249067E-2</c:v>
                </c:pt>
                <c:pt idx="13">
                  <c:v>1.5980476913289448E-2</c:v>
                </c:pt>
                <c:pt idx="14">
                  <c:v>1.4496002973318559E-2</c:v>
                </c:pt>
                <c:pt idx="15">
                  <c:v>1.428588121519535E-2</c:v>
                </c:pt>
                <c:pt idx="16">
                  <c:v>2.3464888667194522E-2</c:v>
                </c:pt>
                <c:pt idx="17">
                  <c:v>3.8755243937309801E-2</c:v>
                </c:pt>
                <c:pt idx="18">
                  <c:v>1.8029956540628188E-2</c:v>
                </c:pt>
                <c:pt idx="19">
                  <c:v>1.9980011323475311E-2</c:v>
                </c:pt>
                <c:pt idx="20">
                  <c:v>1.767821862698896E-2</c:v>
                </c:pt>
                <c:pt idx="21">
                  <c:v>1.3421878291864033E-2</c:v>
                </c:pt>
                <c:pt idx="22">
                  <c:v>2.8128708994390007E-2</c:v>
                </c:pt>
                <c:pt idx="23">
                  <c:v>2.0143741011153727E-2</c:v>
                </c:pt>
                <c:pt idx="24">
                  <c:v>1.5668197441031057E-2</c:v>
                </c:pt>
                <c:pt idx="25">
                  <c:v>1.7765506255814516E-2</c:v>
                </c:pt>
                <c:pt idx="26">
                  <c:v>1.607900033090472E-2</c:v>
                </c:pt>
                <c:pt idx="27">
                  <c:v>5.6751055371474643E-3</c:v>
                </c:pt>
                <c:pt idx="28">
                  <c:v>7.853266734732486E-3</c:v>
                </c:pt>
                <c:pt idx="29">
                  <c:v>-3.6693184097395123E-3</c:v>
                </c:pt>
                <c:pt idx="30">
                  <c:v>1.9184185042905172E-3</c:v>
                </c:pt>
                <c:pt idx="31">
                  <c:v>1.7528410741140043E-2</c:v>
                </c:pt>
                <c:pt idx="32">
                  <c:v>1.7580537583237139E-2</c:v>
                </c:pt>
                <c:pt idx="33">
                  <c:v>1.0998419502088306E-2</c:v>
                </c:pt>
                <c:pt idx="34">
                  <c:v>1.0313584919040955E-2</c:v>
                </c:pt>
                <c:pt idx="35">
                  <c:v>4.7010562590936123E-3</c:v>
                </c:pt>
                <c:pt idx="36">
                  <c:v>1.9182397692503631E-2</c:v>
                </c:pt>
                <c:pt idx="37">
                  <c:v>4.7112703298719276E-3</c:v>
                </c:pt>
                <c:pt idx="38">
                  <c:v>1.8935845709216425E-2</c:v>
                </c:pt>
                <c:pt idx="39">
                  <c:v>9.7416782106293544E-3</c:v>
                </c:pt>
                <c:pt idx="40">
                  <c:v>1.1088147676610963E-2</c:v>
                </c:pt>
                <c:pt idx="41">
                  <c:v>1.675361325393222E-2</c:v>
                </c:pt>
                <c:pt idx="42">
                  <c:v>1.2904222892178152E-2</c:v>
                </c:pt>
                <c:pt idx="43">
                  <c:v>1.6798071877920245E-2</c:v>
                </c:pt>
                <c:pt idx="44">
                  <c:v>3.9736284292717196E-3</c:v>
                </c:pt>
                <c:pt idx="45">
                  <c:v>2.0179429706515747E-2</c:v>
                </c:pt>
                <c:pt idx="46">
                  <c:v>1.5236383522849213E-2</c:v>
                </c:pt>
                <c:pt idx="47">
                  <c:v>1.153732669797927E-2</c:v>
                </c:pt>
                <c:pt idx="48">
                  <c:v>1.8471392048963843E-2</c:v>
                </c:pt>
                <c:pt idx="49">
                  <c:v>1.7669286517037683E-2</c:v>
                </c:pt>
                <c:pt idx="50">
                  <c:v>1.3621307219737616E-2</c:v>
                </c:pt>
                <c:pt idx="51">
                  <c:v>2.2547382827270365E-2</c:v>
                </c:pt>
                <c:pt idx="52">
                  <c:v>1.8007494477308428E-2</c:v>
                </c:pt>
                <c:pt idx="53">
                  <c:v>4.4296512110012778E-3</c:v>
                </c:pt>
                <c:pt idx="54">
                  <c:v>1.6271719606559241E-2</c:v>
                </c:pt>
                <c:pt idx="55">
                  <c:v>3.4582495383997276E-3</c:v>
                </c:pt>
                <c:pt idx="56">
                  <c:v>3.7114891517976514E-3</c:v>
                </c:pt>
                <c:pt idx="57">
                  <c:v>4.3816051863766409E-3</c:v>
                </c:pt>
                <c:pt idx="58">
                  <c:v>8.4816545490111108E-3</c:v>
                </c:pt>
                <c:pt idx="59">
                  <c:v>7.223792849662538E-3</c:v>
                </c:pt>
                <c:pt idx="60">
                  <c:v>3.4838190639248368E-3</c:v>
                </c:pt>
                <c:pt idx="61">
                  <c:v>3.5894489460195911E-3</c:v>
                </c:pt>
                <c:pt idx="62">
                  <c:v>-4.4908381671412189E-3</c:v>
                </c:pt>
                <c:pt idx="63">
                  <c:v>4.4284293445647381E-3</c:v>
                </c:pt>
                <c:pt idx="64">
                  <c:v>4.7193365952807572E-3</c:v>
                </c:pt>
                <c:pt idx="65">
                  <c:v>-1.5525279372138774E-3</c:v>
                </c:pt>
                <c:pt idx="66">
                  <c:v>1.0292630154977313E-2</c:v>
                </c:pt>
                <c:pt idx="67">
                  <c:v>1.4130387692635674E-2</c:v>
                </c:pt>
                <c:pt idx="68">
                  <c:v>1.8331807910603144E-2</c:v>
                </c:pt>
                <c:pt idx="69">
                  <c:v>1.9487714299334252E-2</c:v>
                </c:pt>
                <c:pt idx="70">
                  <c:v>1.2735555657348789E-2</c:v>
                </c:pt>
                <c:pt idx="71">
                  <c:v>1.7202579427318575E-2</c:v>
                </c:pt>
                <c:pt idx="72">
                  <c:v>2.1996507995033273E-2</c:v>
                </c:pt>
                <c:pt idx="73">
                  <c:v>1.6446871627940354E-2</c:v>
                </c:pt>
                <c:pt idx="74">
                  <c:v>1.4401158209064832E-2</c:v>
                </c:pt>
                <c:pt idx="75">
                  <c:v>-1.0422042166771233E-2</c:v>
                </c:pt>
                <c:pt idx="76">
                  <c:v>-6.8615457374942256E-3</c:v>
                </c:pt>
                <c:pt idx="77">
                  <c:v>1.7255800347010315E-2</c:v>
                </c:pt>
                <c:pt idx="78">
                  <c:v>1.9015175278611018E-2</c:v>
                </c:pt>
                <c:pt idx="79">
                  <c:v>6.4297969859384158E-3</c:v>
                </c:pt>
                <c:pt idx="80">
                  <c:v>1.9580665314794746E-2</c:v>
                </c:pt>
                <c:pt idx="81">
                  <c:v>7.0081194359542459E-3</c:v>
                </c:pt>
                <c:pt idx="82">
                  <c:v>1.4397207964100598E-2</c:v>
                </c:pt>
                <c:pt idx="83">
                  <c:v>2.3966882511752521E-2</c:v>
                </c:pt>
                <c:pt idx="84">
                  <c:v>1.6582595400450286E-2</c:v>
                </c:pt>
                <c:pt idx="85">
                  <c:v>2.0313444585867573E-2</c:v>
                </c:pt>
                <c:pt idx="86">
                  <c:v>3.3016203582914037E-2</c:v>
                </c:pt>
                <c:pt idx="87">
                  <c:v>4.7604682527175028E-2</c:v>
                </c:pt>
                <c:pt idx="88">
                  <c:v>3.1688948729381328E-2</c:v>
                </c:pt>
                <c:pt idx="89">
                  <c:v>2.3356951966583866E-2</c:v>
                </c:pt>
                <c:pt idx="90">
                  <c:v>7.3271720001279184E-3</c:v>
                </c:pt>
                <c:pt idx="91">
                  <c:v>2.2605772081148712E-2</c:v>
                </c:pt>
                <c:pt idx="92">
                  <c:v>6.8541319453765308E-3</c:v>
                </c:pt>
                <c:pt idx="93">
                  <c:v>8.0565589935499022E-3</c:v>
                </c:pt>
                <c:pt idx="94">
                  <c:v>1.3277512795328102E-2</c:v>
                </c:pt>
                <c:pt idx="95">
                  <c:v>1.7573535743071644E-2</c:v>
                </c:pt>
                <c:pt idx="96">
                  <c:v>9.4695424423525531E-3</c:v>
                </c:pt>
                <c:pt idx="97">
                  <c:v>1.5182264483749061E-2</c:v>
                </c:pt>
                <c:pt idx="98">
                  <c:v>1.3677005151250435E-2</c:v>
                </c:pt>
                <c:pt idx="99">
                  <c:v>7.3233854449756839E-3</c:v>
                </c:pt>
                <c:pt idx="100">
                  <c:v>1.2393623563793525E-2</c:v>
                </c:pt>
                <c:pt idx="101">
                  <c:v>1.0339388269445755E-2</c:v>
                </c:pt>
                <c:pt idx="102">
                  <c:v>6.3608541373207025E-3</c:v>
                </c:pt>
                <c:pt idx="103">
                  <c:v>1.0303987255135792E-4</c:v>
                </c:pt>
                <c:pt idx="104">
                  <c:v>6.143258589430582E-3</c:v>
                </c:pt>
                <c:pt idx="105">
                  <c:v>-7.139285104366585E-4</c:v>
                </c:pt>
                <c:pt idx="106">
                  <c:v>-1.0709368576978512E-2</c:v>
                </c:pt>
                <c:pt idx="107">
                  <c:v>-2.1520651651450159E-2</c:v>
                </c:pt>
                <c:pt idx="108">
                  <c:v>-1.2806279718840123E-2</c:v>
                </c:pt>
                <c:pt idx="109">
                  <c:v>-5.5635134477131356E-3</c:v>
                </c:pt>
                <c:pt idx="110">
                  <c:v>-1.4926238509913403E-2</c:v>
                </c:pt>
                <c:pt idx="111">
                  <c:v>-1.8059940769411514E-2</c:v>
                </c:pt>
                <c:pt idx="112">
                  <c:v>1.2426649325931228E-3</c:v>
                </c:pt>
                <c:pt idx="113">
                  <c:v>-5.7793113581326551E-3</c:v>
                </c:pt>
                <c:pt idx="114">
                  <c:v>-4.6762976804064589E-3</c:v>
                </c:pt>
                <c:pt idx="115">
                  <c:v>8.9209493773195203E-3</c:v>
                </c:pt>
                <c:pt idx="116">
                  <c:v>-9.8813807147351868E-4</c:v>
                </c:pt>
                <c:pt idx="117">
                  <c:v>1.0692372774570066E-2</c:v>
                </c:pt>
                <c:pt idx="118">
                  <c:v>1.2618310373869077E-2</c:v>
                </c:pt>
                <c:pt idx="119">
                  <c:v>7.9956601521742592E-3</c:v>
                </c:pt>
                <c:pt idx="120">
                  <c:v>1.3924265825851883E-2</c:v>
                </c:pt>
                <c:pt idx="121">
                  <c:v>1.0060476512008884E-2</c:v>
                </c:pt>
                <c:pt idx="122">
                  <c:v>-1.1801081233410386E-3</c:v>
                </c:pt>
                <c:pt idx="123">
                  <c:v>1.351178910725772E-2</c:v>
                </c:pt>
              </c:numCache>
            </c:numRef>
          </c:val>
          <c:smooth val="0"/>
          <c:extLst>
            <c:ext xmlns:c16="http://schemas.microsoft.com/office/drawing/2014/chart" uri="{C3380CC4-5D6E-409C-BE32-E72D297353CC}">
              <c16:uniqueId val="{00000001-ACC8-481C-B299-870B7EE652F7}"/>
            </c:ext>
          </c:extLst>
        </c:ser>
        <c:dLbls>
          <c:showLegendKey val="0"/>
          <c:showVal val="0"/>
          <c:showCatName val="0"/>
          <c:showSerName val="0"/>
          <c:showPercent val="0"/>
          <c:showBubbleSize val="0"/>
        </c:dLbls>
        <c:smooth val="0"/>
        <c:axId val="1736294527"/>
        <c:axId val="1"/>
      </c:lineChart>
      <c:catAx>
        <c:axId val="1736294527"/>
        <c:scaling>
          <c:orientation val="minMax"/>
        </c:scaling>
        <c:delete val="0"/>
        <c:axPos val="b"/>
        <c:majorGridlines>
          <c:spPr>
            <a:ln>
              <a:prstDash val="sysDot"/>
            </a:ln>
          </c:spPr>
        </c:majorGridlines>
        <c:numFmt formatCode="General" sourceLinked="1"/>
        <c:majorTickMark val="none"/>
        <c:minorTickMark val="none"/>
        <c:tickLblPos val="low"/>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6"/>
        <c:tickMarkSkip val="6"/>
        <c:noMultiLvlLbl val="0"/>
      </c:catAx>
      <c:valAx>
        <c:axId val="1"/>
        <c:scaling>
          <c:orientation val="minMax"/>
          <c:max val="0.2"/>
        </c:scaling>
        <c:delete val="0"/>
        <c:axPos val="l"/>
        <c:majorGridlines>
          <c:spPr>
            <a:ln>
              <a:prstDash val="sysDash"/>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1736294527"/>
        <c:crosses val="autoZero"/>
        <c:crossBetween val="between"/>
        <c:majorUnit val="2.0000000000000004E-2"/>
      </c:valAx>
    </c:plotArea>
    <c:legend>
      <c:legendPos val="r"/>
      <c:layout>
        <c:manualLayout>
          <c:xMode val="edge"/>
          <c:yMode val="edge"/>
          <c:x val="0.35973597359735976"/>
          <c:y val="0.10421070659035603"/>
          <c:w val="0.28162816281628156"/>
          <c:h val="3.7936267071320195E-2"/>
        </c:manualLayout>
      </c:layout>
      <c:overlay val="0"/>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94"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94"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zoomScale="95"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zoomScale="94"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zoomScale="94"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8663697" cy="6282447"/>
    <xdr:graphicFrame macro="">
      <xdr:nvGraphicFramePr>
        <xdr:cNvPr id="2" name="Chart 1">
          <a:extLst>
            <a:ext uri="{FF2B5EF4-FFF2-40B4-BE49-F238E27FC236}">
              <a16:creationId xmlns:a16="http://schemas.microsoft.com/office/drawing/2014/main" id="{050A7563-BA26-4DF7-BFBE-46EF28EDF66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3697" cy="6282447"/>
    <xdr:graphicFrame macro="">
      <xdr:nvGraphicFramePr>
        <xdr:cNvPr id="2" name="Chart 1">
          <a:extLst>
            <a:ext uri="{FF2B5EF4-FFF2-40B4-BE49-F238E27FC236}">
              <a16:creationId xmlns:a16="http://schemas.microsoft.com/office/drawing/2014/main" id="{D17EED2B-053A-45B6-8750-6BB005F993B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2737" cy="6286500"/>
    <xdr:graphicFrame macro="">
      <xdr:nvGraphicFramePr>
        <xdr:cNvPr id="2" name="Chart 1">
          <a:extLst>
            <a:ext uri="{FF2B5EF4-FFF2-40B4-BE49-F238E27FC236}">
              <a16:creationId xmlns:a16="http://schemas.microsoft.com/office/drawing/2014/main" id="{00C72D0C-7B0D-4E65-9B0C-CA453CA91CB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63697" cy="6282447"/>
    <xdr:graphicFrame macro="">
      <xdr:nvGraphicFramePr>
        <xdr:cNvPr id="2" name="Chart 1">
          <a:extLst>
            <a:ext uri="{FF2B5EF4-FFF2-40B4-BE49-F238E27FC236}">
              <a16:creationId xmlns:a16="http://schemas.microsoft.com/office/drawing/2014/main" id="{17C088AB-A1E3-4198-A182-D05D2F6B697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63697" cy="6282447"/>
    <xdr:graphicFrame macro="">
      <xdr:nvGraphicFramePr>
        <xdr:cNvPr id="2" name="Chart 1">
          <a:extLst>
            <a:ext uri="{FF2B5EF4-FFF2-40B4-BE49-F238E27FC236}">
              <a16:creationId xmlns:a16="http://schemas.microsoft.com/office/drawing/2014/main" id="{EF614F13-9500-4042-A919-5A9792241A5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A Brand">
      <a:dk1>
        <a:sysClr val="windowText" lastClr="000000"/>
      </a:dk1>
      <a:lt1>
        <a:sysClr val="window" lastClr="FFFFFF"/>
      </a:lt1>
      <a:dk2>
        <a:srgbClr val="0E2841"/>
      </a:dk2>
      <a:lt2>
        <a:srgbClr val="E8E8E8"/>
      </a:lt2>
      <a:accent1>
        <a:srgbClr val="B4008D"/>
      </a:accent1>
      <a:accent2>
        <a:srgbClr val="7A2682"/>
      </a:accent2>
      <a:accent3>
        <a:srgbClr val="009383"/>
      </a:accent3>
      <a:accent4>
        <a:srgbClr val="FFC829"/>
      </a:accent4>
      <a:accent5>
        <a:srgbClr val="0071CE"/>
      </a:accent5>
      <a:accent6>
        <a:srgbClr val="230871"/>
      </a:accent6>
      <a:hlink>
        <a:srgbClr val="009383"/>
      </a:hlink>
      <a:folHlink>
        <a:srgbClr val="009383"/>
      </a:folHlink>
    </a:clrScheme>
    <a:fontScheme name="OA Brand">
      <a:majorFont>
        <a:latin typeface="Barlow Condensed"/>
        <a:ea typeface=""/>
        <a:cs typeface=""/>
      </a:majorFont>
      <a:minorFont>
        <a:latin typeface="Barlow"/>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pportunityaustin.com/" TargetMode="External"/><Relationship Id="rId1" Type="http://schemas.openxmlformats.org/officeDocument/2006/relationships/hyperlink" Target="http://www.census.gov/construction/bp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opportunityaustin.com/" TargetMode="External"/><Relationship Id="rId1" Type="http://schemas.openxmlformats.org/officeDocument/2006/relationships/hyperlink" Target="https://www.recenter.tamu.edu/data/building-permi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Q594"/>
  <sheetViews>
    <sheetView tabSelected="1" zoomScaleNormal="100" workbookViewId="0">
      <pane xSplit="1" topLeftCell="B1" activePane="topRight" state="frozen"/>
      <selection pane="topRight" activeCell="A6" sqref="A6"/>
    </sheetView>
  </sheetViews>
  <sheetFormatPr defaultRowHeight="13.5" x14ac:dyDescent="0.25"/>
  <cols>
    <col min="1" max="1" width="11.25" style="56" customWidth="1"/>
    <col min="2" max="14" width="10" style="43" customWidth="1"/>
    <col min="15" max="15" width="11.625" bestFit="1" customWidth="1"/>
    <col min="16" max="16" width="10.625" bestFit="1" customWidth="1"/>
  </cols>
  <sheetData>
    <row r="1" spans="1:14" s="57" customFormat="1" ht="14.25" x14ac:dyDescent="0.25">
      <c r="A1" s="55" t="s">
        <v>313</v>
      </c>
      <c r="B1" s="56"/>
      <c r="C1" s="56"/>
      <c r="D1" s="56"/>
      <c r="E1" s="56"/>
      <c r="F1" s="56"/>
      <c r="G1" s="56"/>
      <c r="H1" s="56"/>
      <c r="I1" s="56"/>
      <c r="J1" s="56"/>
      <c r="K1" s="56"/>
      <c r="L1" s="56"/>
      <c r="M1" s="56"/>
      <c r="N1" s="56"/>
    </row>
    <row r="2" spans="1:14" s="57" customFormat="1" ht="12.75" customHeight="1" x14ac:dyDescent="0.25">
      <c r="A2" s="58" t="s">
        <v>312</v>
      </c>
      <c r="B2" s="56" t="s">
        <v>311</v>
      </c>
      <c r="C2" s="56"/>
      <c r="D2" s="56"/>
      <c r="E2" s="56"/>
      <c r="F2" s="56"/>
      <c r="G2" s="56"/>
      <c r="H2" s="56"/>
      <c r="I2" s="56"/>
      <c r="J2" s="56"/>
      <c r="K2" s="56"/>
      <c r="L2" s="56"/>
      <c r="M2" s="56"/>
      <c r="N2" s="56"/>
    </row>
    <row r="3" spans="1:14" s="57" customFormat="1" ht="12.75" customHeight="1" x14ac:dyDescent="0.25">
      <c r="A3" s="58"/>
      <c r="B3" s="59" t="s">
        <v>310</v>
      </c>
      <c r="C3" s="56"/>
      <c r="D3" s="56"/>
      <c r="E3" s="56"/>
      <c r="F3" s="56"/>
      <c r="G3" s="56"/>
      <c r="H3" s="56"/>
      <c r="I3" s="56"/>
      <c r="J3" s="56"/>
      <c r="K3" s="56"/>
      <c r="L3" s="56"/>
      <c r="M3" s="56"/>
      <c r="N3" s="56"/>
    </row>
    <row r="4" spans="1:14" s="57" customFormat="1" ht="12.75" customHeight="1" x14ac:dyDescent="0.25">
      <c r="A4" s="56" t="s">
        <v>409</v>
      </c>
      <c r="B4" s="60" t="s">
        <v>423</v>
      </c>
      <c r="C4" s="61"/>
      <c r="D4" s="56"/>
      <c r="E4" s="56"/>
      <c r="F4" s="56"/>
      <c r="G4" s="56"/>
      <c r="H4" s="56"/>
      <c r="I4" s="56"/>
      <c r="J4" s="56"/>
      <c r="K4" s="56"/>
      <c r="L4" s="56"/>
      <c r="M4" s="56"/>
      <c r="N4" s="56"/>
    </row>
    <row r="5" spans="1:14" s="57" customFormat="1" ht="16.5" customHeight="1" x14ac:dyDescent="0.35">
      <c r="A5" s="56"/>
      <c r="B5" s="62" t="s">
        <v>30</v>
      </c>
      <c r="C5" s="62"/>
      <c r="D5" s="62"/>
      <c r="E5" s="62"/>
      <c r="F5" s="62"/>
      <c r="G5" s="62"/>
      <c r="H5" s="62"/>
      <c r="I5" s="62"/>
      <c r="J5" s="62"/>
      <c r="K5" s="62"/>
      <c r="L5" s="62"/>
      <c r="M5" s="62"/>
      <c r="N5" s="62"/>
    </row>
    <row r="6" spans="1:14" s="57" customFormat="1" ht="19.5" customHeight="1" x14ac:dyDescent="0.25">
      <c r="A6" s="56"/>
      <c r="B6" s="63" t="s">
        <v>25</v>
      </c>
      <c r="C6" s="63"/>
      <c r="D6" s="63"/>
      <c r="E6" s="63"/>
      <c r="F6" s="63"/>
      <c r="G6" s="63"/>
      <c r="H6" s="63" t="s">
        <v>24</v>
      </c>
      <c r="I6" s="63" t="s">
        <v>26</v>
      </c>
      <c r="J6" s="63"/>
      <c r="K6" s="63"/>
      <c r="L6" s="63"/>
      <c r="M6" s="63"/>
      <c r="N6" s="63"/>
    </row>
    <row r="7" spans="1:14" s="57" customFormat="1" ht="19.5" customHeight="1" x14ac:dyDescent="0.25">
      <c r="A7" s="56"/>
      <c r="B7" s="64" t="s">
        <v>0</v>
      </c>
      <c r="C7" s="64" t="s">
        <v>1</v>
      </c>
      <c r="D7" s="65" t="s">
        <v>2</v>
      </c>
      <c r="E7" s="64" t="s">
        <v>3</v>
      </c>
      <c r="F7" s="64" t="s">
        <v>22</v>
      </c>
      <c r="G7" s="64" t="s">
        <v>23</v>
      </c>
      <c r="H7" s="63"/>
      <c r="I7" s="65" t="s">
        <v>0</v>
      </c>
      <c r="J7" s="65" t="s">
        <v>1</v>
      </c>
      <c r="K7" s="65" t="s">
        <v>2</v>
      </c>
      <c r="L7" s="65" t="s">
        <v>3</v>
      </c>
      <c r="M7" s="65" t="s">
        <v>22</v>
      </c>
      <c r="N7" s="65" t="s">
        <v>23</v>
      </c>
    </row>
    <row r="8" spans="1:14" x14ac:dyDescent="0.25">
      <c r="A8" s="66">
        <v>2000</v>
      </c>
      <c r="B8" s="44">
        <v>21774</v>
      </c>
      <c r="C8" s="44">
        <v>12932</v>
      </c>
      <c r="D8" s="44">
        <f>SUM(E8:G8)</f>
        <v>8842</v>
      </c>
      <c r="E8" s="44">
        <v>194</v>
      </c>
      <c r="F8" s="44">
        <v>584</v>
      </c>
      <c r="G8" s="44">
        <v>8064</v>
      </c>
      <c r="H8" s="44">
        <v>530</v>
      </c>
      <c r="I8" s="44">
        <v>2025342</v>
      </c>
      <c r="J8" s="44">
        <v>1650506</v>
      </c>
      <c r="K8" s="44">
        <f>SUM(L8:N8)</f>
        <v>374836</v>
      </c>
      <c r="L8" s="44">
        <v>15400</v>
      </c>
      <c r="M8" s="44">
        <v>28982</v>
      </c>
      <c r="N8" s="44">
        <v>330454</v>
      </c>
    </row>
    <row r="9" spans="1:14" x14ac:dyDescent="0.25">
      <c r="A9" s="66">
        <v>2001</v>
      </c>
      <c r="B9" s="44">
        <v>17814</v>
      </c>
      <c r="C9" s="44">
        <v>9115</v>
      </c>
      <c r="D9" s="44">
        <f>SUM(E9:G9)</f>
        <v>8699</v>
      </c>
      <c r="E9" s="44">
        <v>84</v>
      </c>
      <c r="F9" s="44">
        <v>270</v>
      </c>
      <c r="G9" s="44">
        <v>8345</v>
      </c>
      <c r="H9" s="44">
        <v>457</v>
      </c>
      <c r="I9" s="44">
        <v>1476758</v>
      </c>
      <c r="J9" s="44">
        <v>1151447</v>
      </c>
      <c r="K9" s="44">
        <f t="shared" ref="K9:K66" si="0">SUM(L9:N9)</f>
        <v>325311</v>
      </c>
      <c r="L9" s="44">
        <v>4894</v>
      </c>
      <c r="M9" s="44">
        <v>13014</v>
      </c>
      <c r="N9" s="44">
        <v>307403</v>
      </c>
    </row>
    <row r="10" spans="1:14" x14ac:dyDescent="0.25">
      <c r="A10" s="66">
        <v>2002</v>
      </c>
      <c r="B10" s="44">
        <v>17201</v>
      </c>
      <c r="C10" s="44">
        <v>11041</v>
      </c>
      <c r="D10" s="44">
        <f t="shared" ref="D10:D66" si="1">SUM(E10:G10)</f>
        <v>6160</v>
      </c>
      <c r="E10" s="44">
        <v>346</v>
      </c>
      <c r="F10" s="44">
        <v>244</v>
      </c>
      <c r="G10" s="44">
        <v>5570</v>
      </c>
      <c r="H10" s="44">
        <v>264</v>
      </c>
      <c r="I10" s="44">
        <v>1708090</v>
      </c>
      <c r="J10" s="44">
        <v>1461478</v>
      </c>
      <c r="K10" s="44">
        <f t="shared" si="0"/>
        <v>246612</v>
      </c>
      <c r="L10" s="44">
        <v>21309</v>
      </c>
      <c r="M10" s="44">
        <v>11120</v>
      </c>
      <c r="N10" s="44">
        <v>214183</v>
      </c>
    </row>
    <row r="11" spans="1:14" x14ac:dyDescent="0.25">
      <c r="A11" s="66">
        <v>2003</v>
      </c>
      <c r="B11" s="44">
        <v>15317</v>
      </c>
      <c r="C11" s="44">
        <v>12103</v>
      </c>
      <c r="D11" s="44">
        <f t="shared" si="1"/>
        <v>3214</v>
      </c>
      <c r="E11" s="44">
        <v>258</v>
      </c>
      <c r="F11" s="44">
        <v>457</v>
      </c>
      <c r="G11" s="44">
        <v>2499</v>
      </c>
      <c r="H11" s="44">
        <v>117</v>
      </c>
      <c r="I11" s="44">
        <v>1607370</v>
      </c>
      <c r="J11" s="44">
        <v>1432215</v>
      </c>
      <c r="K11" s="44">
        <f t="shared" si="0"/>
        <v>175155</v>
      </c>
      <c r="L11" s="44">
        <v>17014</v>
      </c>
      <c r="M11" s="44">
        <v>21915</v>
      </c>
      <c r="N11" s="44">
        <v>136226</v>
      </c>
    </row>
    <row r="12" spans="1:14" x14ac:dyDescent="0.25">
      <c r="A12" s="66" t="s">
        <v>52</v>
      </c>
      <c r="B12" s="44">
        <v>18015</v>
      </c>
      <c r="C12" s="44">
        <v>14309</v>
      </c>
      <c r="D12" s="44">
        <f t="shared" si="1"/>
        <v>3706</v>
      </c>
      <c r="E12" s="44">
        <v>302</v>
      </c>
      <c r="F12" s="44">
        <v>298</v>
      </c>
      <c r="G12" s="44">
        <v>3106</v>
      </c>
      <c r="H12" s="44">
        <v>186</v>
      </c>
      <c r="I12" s="44">
        <v>2040737</v>
      </c>
      <c r="J12" s="44">
        <v>1825761</v>
      </c>
      <c r="K12" s="44">
        <f t="shared" ref="K12:K19" si="2">SUM(L12:N12)</f>
        <v>214976</v>
      </c>
      <c r="L12" s="44">
        <v>18859</v>
      </c>
      <c r="M12" s="44">
        <v>19989</v>
      </c>
      <c r="N12" s="44">
        <v>176128</v>
      </c>
    </row>
    <row r="13" spans="1:14" x14ac:dyDescent="0.25">
      <c r="A13" s="66">
        <v>2005</v>
      </c>
      <c r="B13" s="44">
        <v>23241</v>
      </c>
      <c r="C13" s="44">
        <v>17346</v>
      </c>
      <c r="D13" s="44">
        <f t="shared" si="1"/>
        <v>5895</v>
      </c>
      <c r="E13" s="44">
        <v>538</v>
      </c>
      <c r="F13" s="44">
        <v>96</v>
      </c>
      <c r="G13" s="44">
        <v>5261</v>
      </c>
      <c r="H13" s="44">
        <v>260</v>
      </c>
      <c r="I13" s="44">
        <v>2809211</v>
      </c>
      <c r="J13" s="44">
        <v>2474508</v>
      </c>
      <c r="K13" s="44">
        <f t="shared" si="2"/>
        <v>334703</v>
      </c>
      <c r="L13" s="44">
        <v>45416</v>
      </c>
      <c r="M13" s="44">
        <v>8907</v>
      </c>
      <c r="N13" s="44">
        <v>280380</v>
      </c>
    </row>
    <row r="14" spans="1:14" x14ac:dyDescent="0.25">
      <c r="A14" s="66">
        <v>2006</v>
      </c>
      <c r="B14" s="44">
        <v>26096</v>
      </c>
      <c r="C14" s="44">
        <v>17615</v>
      </c>
      <c r="D14" s="44">
        <f t="shared" si="1"/>
        <v>8481</v>
      </c>
      <c r="E14" s="44">
        <v>564</v>
      </c>
      <c r="F14" s="44">
        <v>518</v>
      </c>
      <c r="G14" s="44">
        <v>7399</v>
      </c>
      <c r="H14" s="44">
        <v>240</v>
      </c>
      <c r="I14" s="44">
        <v>3148360</v>
      </c>
      <c r="J14" s="44">
        <v>2551610</v>
      </c>
      <c r="K14" s="44">
        <f t="shared" si="2"/>
        <v>596750</v>
      </c>
      <c r="L14" s="44">
        <v>64257</v>
      </c>
      <c r="M14" s="44">
        <v>40628</v>
      </c>
      <c r="N14" s="44">
        <v>491865</v>
      </c>
    </row>
    <row r="15" spans="1:14" x14ac:dyDescent="0.25">
      <c r="A15" s="66">
        <v>2007</v>
      </c>
      <c r="B15" s="44">
        <v>19903</v>
      </c>
      <c r="C15" s="44">
        <v>12120</v>
      </c>
      <c r="D15" s="44">
        <f t="shared" si="1"/>
        <v>7783</v>
      </c>
      <c r="E15" s="44">
        <v>328</v>
      </c>
      <c r="F15" s="44">
        <v>553</v>
      </c>
      <c r="G15" s="44">
        <v>6902</v>
      </c>
      <c r="H15" s="44">
        <v>253</v>
      </c>
      <c r="I15" s="44">
        <v>2839260</v>
      </c>
      <c r="J15" s="44">
        <v>2067311</v>
      </c>
      <c r="K15" s="44">
        <f t="shared" si="2"/>
        <v>771949</v>
      </c>
      <c r="L15" s="44">
        <v>31320</v>
      </c>
      <c r="M15" s="44">
        <v>39391</v>
      </c>
      <c r="N15" s="44">
        <v>701238</v>
      </c>
    </row>
    <row r="16" spans="1:14" x14ac:dyDescent="0.25">
      <c r="A16" s="66">
        <v>2008</v>
      </c>
      <c r="B16" s="44">
        <v>11792</v>
      </c>
      <c r="C16" s="44">
        <v>7710</v>
      </c>
      <c r="D16" s="44">
        <f t="shared" si="1"/>
        <v>4082</v>
      </c>
      <c r="E16" s="44">
        <v>174</v>
      </c>
      <c r="F16" s="44">
        <v>96</v>
      </c>
      <c r="G16" s="44">
        <v>3812</v>
      </c>
      <c r="H16" s="44">
        <v>124</v>
      </c>
      <c r="I16" s="44">
        <v>1845720</v>
      </c>
      <c r="J16" s="44">
        <v>1341901</v>
      </c>
      <c r="K16" s="44">
        <f t="shared" si="2"/>
        <v>503819</v>
      </c>
      <c r="L16" s="44">
        <v>22260</v>
      </c>
      <c r="M16" s="44">
        <v>9697</v>
      </c>
      <c r="N16" s="44">
        <v>471862</v>
      </c>
    </row>
    <row r="17" spans="1:16" x14ac:dyDescent="0.25">
      <c r="A17" s="66">
        <v>2009</v>
      </c>
      <c r="B17" s="44">
        <v>8758</v>
      </c>
      <c r="C17" s="44">
        <v>6678</v>
      </c>
      <c r="D17" s="44">
        <f t="shared" ref="D17:D26" si="3">SUM(E17:G17)</f>
        <v>2080</v>
      </c>
      <c r="E17" s="44">
        <v>20</v>
      </c>
      <c r="F17" s="44">
        <v>11</v>
      </c>
      <c r="G17" s="44">
        <v>2049</v>
      </c>
      <c r="H17" s="44">
        <v>67</v>
      </c>
      <c r="I17" s="44">
        <v>1253922</v>
      </c>
      <c r="J17" s="44">
        <v>1077709</v>
      </c>
      <c r="K17" s="44">
        <f t="shared" si="2"/>
        <v>176213</v>
      </c>
      <c r="L17" s="44">
        <v>1977</v>
      </c>
      <c r="M17" s="44">
        <v>825</v>
      </c>
      <c r="N17" s="44">
        <v>173411</v>
      </c>
      <c r="P17" s="25"/>
    </row>
    <row r="18" spans="1:16" x14ac:dyDescent="0.25">
      <c r="A18" s="66">
        <v>2010</v>
      </c>
      <c r="B18" s="44">
        <v>8786</v>
      </c>
      <c r="C18" s="44">
        <v>6200</v>
      </c>
      <c r="D18" s="44">
        <f t="shared" si="3"/>
        <v>2586</v>
      </c>
      <c r="E18" s="44">
        <v>8</v>
      </c>
      <c r="F18" s="44">
        <v>288</v>
      </c>
      <c r="G18" s="44">
        <v>2290</v>
      </c>
      <c r="H18" s="44">
        <v>208</v>
      </c>
      <c r="I18" s="44">
        <v>1285530</v>
      </c>
      <c r="J18" s="44">
        <v>1069669</v>
      </c>
      <c r="K18" s="44">
        <f t="shared" si="2"/>
        <v>215861</v>
      </c>
      <c r="L18" s="44">
        <v>824</v>
      </c>
      <c r="M18" s="44">
        <v>32051</v>
      </c>
      <c r="N18" s="44">
        <v>182986</v>
      </c>
      <c r="P18" s="25"/>
    </row>
    <row r="19" spans="1:16" x14ac:dyDescent="0.25">
      <c r="A19" s="66">
        <v>2011</v>
      </c>
      <c r="B19" s="44">
        <v>10239</v>
      </c>
      <c r="C19" s="44">
        <v>6231</v>
      </c>
      <c r="D19" s="44">
        <f t="shared" si="3"/>
        <v>4008</v>
      </c>
      <c r="E19" s="44">
        <v>18</v>
      </c>
      <c r="F19" s="44">
        <v>63</v>
      </c>
      <c r="G19" s="44">
        <v>3927</v>
      </c>
      <c r="H19" s="44">
        <v>227</v>
      </c>
      <c r="I19" s="44">
        <v>1367697</v>
      </c>
      <c r="J19" s="44">
        <v>1117064</v>
      </c>
      <c r="K19" s="44">
        <f t="shared" si="2"/>
        <v>250633</v>
      </c>
      <c r="L19" s="44">
        <v>1165</v>
      </c>
      <c r="M19" s="44">
        <v>6350</v>
      </c>
      <c r="N19" s="44">
        <v>243118</v>
      </c>
      <c r="P19" s="25"/>
    </row>
    <row r="20" spans="1:16" x14ac:dyDescent="0.25">
      <c r="A20" s="66">
        <v>2012</v>
      </c>
      <c r="B20" s="44">
        <v>19563</v>
      </c>
      <c r="C20" s="44">
        <v>8229</v>
      </c>
      <c r="D20" s="44">
        <f t="shared" si="3"/>
        <v>11334</v>
      </c>
      <c r="E20" s="44">
        <v>20</v>
      </c>
      <c r="F20" s="44">
        <v>94</v>
      </c>
      <c r="G20" s="44">
        <v>11220</v>
      </c>
      <c r="H20" s="44">
        <v>453</v>
      </c>
      <c r="I20" s="44">
        <v>2340705</v>
      </c>
      <c r="J20" s="44">
        <v>1478980</v>
      </c>
      <c r="K20" s="44">
        <f t="shared" ref="K20:K26" si="4">SUM(L20:N20)</f>
        <v>861725</v>
      </c>
      <c r="L20" s="44">
        <v>1798</v>
      </c>
      <c r="M20" s="44">
        <v>7105</v>
      </c>
      <c r="N20" s="44">
        <v>852822</v>
      </c>
      <c r="O20" s="15"/>
      <c r="P20" s="25"/>
    </row>
    <row r="21" spans="1:16" x14ac:dyDescent="0.25">
      <c r="A21" s="66">
        <v>2013</v>
      </c>
      <c r="B21" s="44">
        <v>20852</v>
      </c>
      <c r="C21" s="44">
        <v>8941</v>
      </c>
      <c r="D21" s="44">
        <f t="shared" si="3"/>
        <v>11911</v>
      </c>
      <c r="E21" s="44">
        <v>214</v>
      </c>
      <c r="F21" s="44">
        <v>188</v>
      </c>
      <c r="G21" s="44">
        <v>11509</v>
      </c>
      <c r="H21" s="44">
        <v>521</v>
      </c>
      <c r="I21" s="44">
        <v>2827380</v>
      </c>
      <c r="J21" s="44">
        <v>1850157</v>
      </c>
      <c r="K21" s="44">
        <f t="shared" si="4"/>
        <v>977223</v>
      </c>
      <c r="L21" s="44">
        <v>27294</v>
      </c>
      <c r="M21" s="44">
        <v>22185</v>
      </c>
      <c r="N21" s="44">
        <v>927744</v>
      </c>
      <c r="O21" s="15"/>
      <c r="P21" s="25"/>
    </row>
    <row r="22" spans="1:16" x14ac:dyDescent="0.25">
      <c r="A22" s="66" t="s">
        <v>285</v>
      </c>
      <c r="B22" s="44">
        <v>20276</v>
      </c>
      <c r="C22" s="44">
        <v>11842</v>
      </c>
      <c r="D22" s="44">
        <f t="shared" si="3"/>
        <v>8434</v>
      </c>
      <c r="E22" s="44">
        <v>256</v>
      </c>
      <c r="F22" s="44">
        <v>188</v>
      </c>
      <c r="G22" s="44">
        <v>7990</v>
      </c>
      <c r="H22" s="44">
        <v>273</v>
      </c>
      <c r="I22" s="44">
        <v>3305802</v>
      </c>
      <c r="J22" s="44">
        <v>2641345</v>
      </c>
      <c r="K22" s="44">
        <f t="shared" si="4"/>
        <v>664457</v>
      </c>
      <c r="L22" s="44">
        <v>34840</v>
      </c>
      <c r="M22" s="44">
        <v>22300</v>
      </c>
      <c r="N22" s="44">
        <v>607317</v>
      </c>
      <c r="O22" s="15"/>
      <c r="P22" s="1"/>
    </row>
    <row r="23" spans="1:16" x14ac:dyDescent="0.25">
      <c r="A23" s="66">
        <v>2015</v>
      </c>
      <c r="B23" s="44">
        <v>22370</v>
      </c>
      <c r="C23" s="44">
        <v>11857</v>
      </c>
      <c r="D23" s="44">
        <f t="shared" si="3"/>
        <v>10513</v>
      </c>
      <c r="E23" s="44">
        <v>372</v>
      </c>
      <c r="F23" s="44">
        <v>76</v>
      </c>
      <c r="G23" s="44">
        <v>10065</v>
      </c>
      <c r="H23" s="44">
        <v>347</v>
      </c>
      <c r="I23" s="44">
        <v>3669933</v>
      </c>
      <c r="J23" s="44">
        <v>2695366</v>
      </c>
      <c r="K23" s="44">
        <f t="shared" si="4"/>
        <v>974567</v>
      </c>
      <c r="L23" s="44">
        <v>51592</v>
      </c>
      <c r="M23" s="44">
        <v>9793</v>
      </c>
      <c r="N23" s="44">
        <v>913182</v>
      </c>
      <c r="O23" s="15"/>
    </row>
    <row r="24" spans="1:16" ht="12" customHeight="1" x14ac:dyDescent="0.25">
      <c r="A24" s="66">
        <v>2016</v>
      </c>
      <c r="B24" s="44">
        <v>21861</v>
      </c>
      <c r="C24" s="44">
        <v>13327</v>
      </c>
      <c r="D24" s="44">
        <f t="shared" si="3"/>
        <v>8534</v>
      </c>
      <c r="E24" s="44">
        <v>62</v>
      </c>
      <c r="F24" s="44">
        <v>176</v>
      </c>
      <c r="G24" s="44">
        <v>8296</v>
      </c>
      <c r="H24" s="44">
        <v>275</v>
      </c>
      <c r="I24" s="44">
        <v>3888082</v>
      </c>
      <c r="J24" s="44">
        <v>3096226</v>
      </c>
      <c r="K24" s="44">
        <f t="shared" si="4"/>
        <v>791856</v>
      </c>
      <c r="L24" s="44">
        <v>7801</v>
      </c>
      <c r="M24" s="44">
        <v>15731</v>
      </c>
      <c r="N24" s="44">
        <v>768324</v>
      </c>
      <c r="O24" s="15"/>
    </row>
    <row r="25" spans="1:16" ht="12" customHeight="1" x14ac:dyDescent="0.25">
      <c r="A25" s="66">
        <v>2017</v>
      </c>
      <c r="B25" s="44">
        <v>26700</v>
      </c>
      <c r="C25" s="44">
        <v>16119</v>
      </c>
      <c r="D25" s="44">
        <f t="shared" si="3"/>
        <v>10581</v>
      </c>
      <c r="E25" s="44">
        <v>50</v>
      </c>
      <c r="F25" s="44">
        <v>103</v>
      </c>
      <c r="G25" s="44">
        <v>10428</v>
      </c>
      <c r="H25" s="44">
        <v>265</v>
      </c>
      <c r="I25" s="44">
        <v>4454994</v>
      </c>
      <c r="J25" s="44">
        <v>3705112</v>
      </c>
      <c r="K25" s="44">
        <f t="shared" si="4"/>
        <v>749882</v>
      </c>
      <c r="L25" s="44">
        <v>6363</v>
      </c>
      <c r="M25" s="44">
        <v>12189</v>
      </c>
      <c r="N25" s="44">
        <v>731330</v>
      </c>
      <c r="O25" s="15"/>
    </row>
    <row r="26" spans="1:16" ht="12" customHeight="1" x14ac:dyDescent="0.25">
      <c r="A26" s="66">
        <v>2018</v>
      </c>
      <c r="B26" s="44">
        <v>30035</v>
      </c>
      <c r="C26" s="44">
        <v>17030</v>
      </c>
      <c r="D26" s="44">
        <f t="shared" si="3"/>
        <v>13005</v>
      </c>
      <c r="E26" s="44">
        <v>100</v>
      </c>
      <c r="F26" s="44">
        <v>65</v>
      </c>
      <c r="G26" s="44">
        <v>12840</v>
      </c>
      <c r="H26" s="44">
        <v>371</v>
      </c>
      <c r="I26" s="44">
        <v>5215674</v>
      </c>
      <c r="J26" s="44">
        <v>4098877</v>
      </c>
      <c r="K26" s="44">
        <f t="shared" si="4"/>
        <v>1116797</v>
      </c>
      <c r="L26" s="44">
        <v>9981</v>
      </c>
      <c r="M26" s="44">
        <v>12454</v>
      </c>
      <c r="N26" s="44">
        <v>1094362</v>
      </c>
      <c r="O26" s="15"/>
    </row>
    <row r="27" spans="1:16" ht="12" customHeight="1" x14ac:dyDescent="0.25">
      <c r="A27" s="66">
        <v>2019</v>
      </c>
      <c r="B27" s="44">
        <v>32037</v>
      </c>
      <c r="C27" s="44">
        <v>18426</v>
      </c>
      <c r="D27" s="44">
        <f>SUM(E27:G27)</f>
        <v>13611</v>
      </c>
      <c r="E27" s="44">
        <v>254</v>
      </c>
      <c r="F27" s="44">
        <v>90</v>
      </c>
      <c r="G27" s="44">
        <v>13267</v>
      </c>
      <c r="H27" s="44">
        <v>362</v>
      </c>
      <c r="I27" s="44">
        <v>5800642</v>
      </c>
      <c r="J27" s="44">
        <v>4407360</v>
      </c>
      <c r="K27" s="44">
        <f>SUM(L27:N27)</f>
        <v>1393282</v>
      </c>
      <c r="L27" s="44">
        <v>30255</v>
      </c>
      <c r="M27" s="44">
        <v>9743</v>
      </c>
      <c r="N27" s="44">
        <v>1353284</v>
      </c>
      <c r="O27" s="16"/>
    </row>
    <row r="28" spans="1:16" ht="12" customHeight="1" x14ac:dyDescent="0.25">
      <c r="A28" s="66">
        <v>2020</v>
      </c>
      <c r="B28" s="44">
        <v>42264</v>
      </c>
      <c r="C28" s="44">
        <v>22570</v>
      </c>
      <c r="D28" s="44">
        <f>SUM(E28:G28)</f>
        <v>19694</v>
      </c>
      <c r="E28" s="44">
        <v>346</v>
      </c>
      <c r="F28" s="44">
        <v>71</v>
      </c>
      <c r="G28" s="44">
        <v>19277</v>
      </c>
      <c r="H28" s="44">
        <v>406</v>
      </c>
      <c r="I28" s="44">
        <v>7147718</v>
      </c>
      <c r="J28" s="44">
        <v>4995811</v>
      </c>
      <c r="K28" s="44">
        <f>SUM(L28:N28)</f>
        <v>2151907</v>
      </c>
      <c r="L28" s="44">
        <v>37531</v>
      </c>
      <c r="M28" s="44">
        <v>6610</v>
      </c>
      <c r="N28" s="44">
        <v>2107766</v>
      </c>
      <c r="O28" s="16"/>
    </row>
    <row r="29" spans="1:16" ht="12" customHeight="1" x14ac:dyDescent="0.25">
      <c r="A29" s="66">
        <v>2021</v>
      </c>
      <c r="B29" s="44">
        <v>50907</v>
      </c>
      <c r="C29" s="44">
        <v>24486</v>
      </c>
      <c r="D29" s="44">
        <f>SUM(E29:G29)</f>
        <v>26421</v>
      </c>
      <c r="E29" s="44">
        <v>494</v>
      </c>
      <c r="F29" s="44">
        <v>285</v>
      </c>
      <c r="G29" s="44">
        <v>25642</v>
      </c>
      <c r="H29" s="44">
        <v>539</v>
      </c>
      <c r="I29" s="44">
        <v>9096075</v>
      </c>
      <c r="J29" s="44">
        <v>5894060</v>
      </c>
      <c r="K29" s="44">
        <f>SUM(L29:N29)</f>
        <v>3202015</v>
      </c>
      <c r="L29" s="44">
        <v>57061</v>
      </c>
      <c r="M29" s="44">
        <v>45884</v>
      </c>
      <c r="N29" s="44">
        <v>3099070</v>
      </c>
      <c r="O29" s="16"/>
    </row>
    <row r="30" spans="1:16" ht="12" customHeight="1" x14ac:dyDescent="0.25">
      <c r="A30" s="66">
        <v>2022</v>
      </c>
      <c r="B30" s="44">
        <v>42362</v>
      </c>
      <c r="C30" s="44">
        <v>19715</v>
      </c>
      <c r="D30" s="44">
        <f>SUM(E30:G30)</f>
        <v>22647</v>
      </c>
      <c r="E30" s="44">
        <v>326</v>
      </c>
      <c r="F30" s="44">
        <v>142</v>
      </c>
      <c r="G30" s="44">
        <v>22179</v>
      </c>
      <c r="H30" s="44">
        <v>464</v>
      </c>
      <c r="I30" s="44">
        <v>8388839</v>
      </c>
      <c r="J30" s="44">
        <v>5498099</v>
      </c>
      <c r="K30" s="44">
        <f>SUM(L30:N30)</f>
        <v>2890740</v>
      </c>
      <c r="L30" s="44">
        <v>32502</v>
      </c>
      <c r="M30" s="44">
        <v>19819</v>
      </c>
      <c r="N30" s="44">
        <v>2838419</v>
      </c>
      <c r="O30" s="16"/>
    </row>
    <row r="31" spans="1:16" ht="12" customHeight="1" x14ac:dyDescent="0.25">
      <c r="A31" s="66">
        <v>2023</v>
      </c>
      <c r="B31" s="45">
        <v>38773</v>
      </c>
      <c r="C31" s="45">
        <v>16532</v>
      </c>
      <c r="D31" s="44">
        <f>SUM(E31:G31)</f>
        <v>22241</v>
      </c>
      <c r="E31" s="45">
        <v>244</v>
      </c>
      <c r="F31" s="45">
        <v>244</v>
      </c>
      <c r="G31" s="45">
        <v>21753</v>
      </c>
      <c r="H31" s="45">
        <v>445</v>
      </c>
      <c r="I31" s="45">
        <v>6835780</v>
      </c>
      <c r="J31" s="45">
        <v>4820960</v>
      </c>
      <c r="K31" s="44">
        <f>SUM(L31:N31)</f>
        <v>2014820</v>
      </c>
      <c r="L31" s="45">
        <v>28807</v>
      </c>
      <c r="M31" s="45">
        <v>26091</v>
      </c>
      <c r="N31" s="45">
        <v>1959922</v>
      </c>
      <c r="O31" s="16"/>
    </row>
    <row r="32" spans="1:16" x14ac:dyDescent="0.25">
      <c r="A32" s="61"/>
      <c r="B32" s="46"/>
      <c r="C32" s="47"/>
      <c r="D32" s="44"/>
      <c r="E32" s="44"/>
      <c r="F32" s="47"/>
      <c r="G32" s="47"/>
      <c r="H32" s="47"/>
      <c r="I32" s="46"/>
      <c r="J32" s="44"/>
      <c r="K32" s="44"/>
      <c r="L32" s="47"/>
      <c r="M32" s="47"/>
      <c r="N32" s="47"/>
    </row>
    <row r="33" spans="1:15" ht="12" customHeight="1" x14ac:dyDescent="0.25">
      <c r="A33" s="66" t="s">
        <v>395</v>
      </c>
      <c r="B33" s="41">
        <v>13628</v>
      </c>
      <c r="C33" s="41">
        <v>6256</v>
      </c>
      <c r="D33" s="44">
        <f t="shared" ref="D32:D34" si="5">SUM(E33:G33)</f>
        <v>7372</v>
      </c>
      <c r="E33" s="41">
        <v>186</v>
      </c>
      <c r="F33" s="41">
        <v>48</v>
      </c>
      <c r="G33" s="41">
        <v>7138</v>
      </c>
      <c r="H33" s="41">
        <v>184</v>
      </c>
      <c r="I33" s="41">
        <v>2549462</v>
      </c>
      <c r="J33" s="41">
        <v>1844652</v>
      </c>
      <c r="K33" s="44">
        <f t="shared" ref="K33:K34" si="6">SUM(L33:N33)</f>
        <v>704810</v>
      </c>
      <c r="L33" s="41">
        <v>20087</v>
      </c>
      <c r="M33" s="41">
        <v>4666</v>
      </c>
      <c r="N33" s="41">
        <v>680057</v>
      </c>
      <c r="O33" s="25"/>
    </row>
    <row r="34" spans="1:15" ht="12" customHeight="1" x14ac:dyDescent="0.25">
      <c r="A34" s="66" t="s">
        <v>416</v>
      </c>
      <c r="B34" s="41">
        <v>12968</v>
      </c>
      <c r="C34" s="41">
        <v>8091</v>
      </c>
      <c r="D34" s="44">
        <f t="shared" si="5"/>
        <v>4877</v>
      </c>
      <c r="E34" s="41">
        <v>162</v>
      </c>
      <c r="F34" s="42">
        <v>77</v>
      </c>
      <c r="G34" s="42">
        <v>4638</v>
      </c>
      <c r="H34" s="42">
        <v>105</v>
      </c>
      <c r="I34" s="41">
        <v>2913034</v>
      </c>
      <c r="J34" s="41">
        <v>2355195</v>
      </c>
      <c r="K34" s="44">
        <f t="shared" si="6"/>
        <v>557839</v>
      </c>
      <c r="L34" s="41">
        <v>19456</v>
      </c>
      <c r="M34" s="42">
        <v>18173</v>
      </c>
      <c r="N34" s="42">
        <v>520210</v>
      </c>
      <c r="O34" s="25"/>
    </row>
    <row r="35" spans="1:15" x14ac:dyDescent="0.25">
      <c r="I35" s="44"/>
      <c r="J35" s="44"/>
      <c r="K35" s="44"/>
      <c r="L35" s="44"/>
      <c r="M35" s="44"/>
      <c r="N35" s="44"/>
    </row>
    <row r="36" spans="1:15" x14ac:dyDescent="0.25">
      <c r="A36" s="56" t="s">
        <v>4</v>
      </c>
      <c r="B36" s="44">
        <v>590</v>
      </c>
      <c r="C36" s="44">
        <v>532</v>
      </c>
      <c r="D36" s="44">
        <f t="shared" si="1"/>
        <v>58</v>
      </c>
      <c r="E36" s="44">
        <v>8</v>
      </c>
      <c r="F36" s="44">
        <v>4</v>
      </c>
      <c r="G36" s="44">
        <v>46</v>
      </c>
      <c r="H36" s="44">
        <v>8</v>
      </c>
      <c r="I36" s="44">
        <v>72288</v>
      </c>
      <c r="J36" s="44">
        <v>68670</v>
      </c>
      <c r="K36" s="44">
        <f t="shared" si="0"/>
        <v>5842</v>
      </c>
      <c r="L36" s="44">
        <v>2778</v>
      </c>
      <c r="M36" s="44">
        <v>291</v>
      </c>
      <c r="N36" s="44">
        <v>2773</v>
      </c>
    </row>
    <row r="37" spans="1:15" x14ac:dyDescent="0.25">
      <c r="A37" s="56" t="s">
        <v>5</v>
      </c>
      <c r="B37" s="44">
        <v>606</v>
      </c>
      <c r="C37" s="44">
        <v>513</v>
      </c>
      <c r="D37" s="44">
        <f t="shared" si="1"/>
        <v>93</v>
      </c>
      <c r="E37" s="44">
        <v>30</v>
      </c>
      <c r="F37" s="44">
        <v>50</v>
      </c>
      <c r="G37" s="44">
        <v>13</v>
      </c>
      <c r="H37" s="44">
        <v>2</v>
      </c>
      <c r="I37" s="44">
        <v>65239</v>
      </c>
      <c r="J37" s="44">
        <v>59872</v>
      </c>
      <c r="K37" s="44">
        <f t="shared" si="0"/>
        <v>5367</v>
      </c>
      <c r="L37" s="44">
        <v>2177</v>
      </c>
      <c r="M37" s="44">
        <v>2618</v>
      </c>
      <c r="N37" s="44">
        <v>572</v>
      </c>
    </row>
    <row r="38" spans="1:15" x14ac:dyDescent="0.25">
      <c r="A38" s="56" t="s">
        <v>6</v>
      </c>
      <c r="B38" s="44">
        <v>1045</v>
      </c>
      <c r="C38" s="44">
        <v>689</v>
      </c>
      <c r="D38" s="44">
        <f t="shared" si="1"/>
        <v>356</v>
      </c>
      <c r="E38" s="44">
        <v>10</v>
      </c>
      <c r="F38" s="44">
        <v>40</v>
      </c>
      <c r="G38" s="44">
        <v>306</v>
      </c>
      <c r="H38" s="44">
        <v>25</v>
      </c>
      <c r="I38" s="44">
        <v>109670</v>
      </c>
      <c r="J38" s="44">
        <v>86510</v>
      </c>
      <c r="K38" s="44">
        <f t="shared" si="0"/>
        <v>23160</v>
      </c>
      <c r="L38" s="44">
        <v>641</v>
      </c>
      <c r="M38" s="44">
        <v>2914</v>
      </c>
      <c r="N38" s="44">
        <v>19605</v>
      </c>
    </row>
    <row r="39" spans="1:15" x14ac:dyDescent="0.25">
      <c r="A39" s="56" t="s">
        <v>7</v>
      </c>
      <c r="B39" s="44">
        <v>722</v>
      </c>
      <c r="C39" s="44">
        <v>700</v>
      </c>
      <c r="D39" s="44">
        <f t="shared" si="1"/>
        <v>22</v>
      </c>
      <c r="E39" s="44">
        <v>22</v>
      </c>
      <c r="F39" s="44">
        <v>0</v>
      </c>
      <c r="G39" s="44">
        <v>0</v>
      </c>
      <c r="H39" s="44">
        <v>0</v>
      </c>
      <c r="I39" s="44">
        <v>89453</v>
      </c>
      <c r="J39" s="44">
        <v>87973</v>
      </c>
      <c r="K39" s="44">
        <f t="shared" si="0"/>
        <v>1480</v>
      </c>
      <c r="L39" s="44">
        <v>1480</v>
      </c>
      <c r="M39" s="44">
        <v>0</v>
      </c>
      <c r="N39" s="44">
        <v>0</v>
      </c>
    </row>
    <row r="40" spans="1:15" x14ac:dyDescent="0.25">
      <c r="A40" s="56" t="s">
        <v>8</v>
      </c>
      <c r="B40" s="44">
        <v>961</v>
      </c>
      <c r="C40" s="44">
        <v>646</v>
      </c>
      <c r="D40" s="44">
        <f t="shared" si="1"/>
        <v>315</v>
      </c>
      <c r="E40" s="44">
        <v>14</v>
      </c>
      <c r="F40" s="44">
        <v>0</v>
      </c>
      <c r="G40" s="44">
        <v>301</v>
      </c>
      <c r="H40" s="44">
        <v>14</v>
      </c>
      <c r="I40" s="44">
        <v>104352</v>
      </c>
      <c r="J40" s="44">
        <v>84920</v>
      </c>
      <c r="K40" s="44">
        <f t="shared" si="0"/>
        <v>19432</v>
      </c>
      <c r="L40" s="44">
        <v>1022</v>
      </c>
      <c r="M40" s="44">
        <v>0</v>
      </c>
      <c r="N40" s="44">
        <v>18410</v>
      </c>
    </row>
    <row r="41" spans="1:15" x14ac:dyDescent="0.25">
      <c r="A41" s="56" t="s">
        <v>9</v>
      </c>
      <c r="B41" s="44">
        <v>900</v>
      </c>
      <c r="C41" s="44">
        <v>831</v>
      </c>
      <c r="D41" s="44">
        <f t="shared" si="1"/>
        <v>69</v>
      </c>
      <c r="E41" s="44">
        <v>36</v>
      </c>
      <c r="F41" s="44">
        <v>15</v>
      </c>
      <c r="G41" s="44">
        <v>18</v>
      </c>
      <c r="H41" s="44">
        <v>3</v>
      </c>
      <c r="I41" s="44">
        <v>103619</v>
      </c>
      <c r="J41" s="44">
        <v>96931</v>
      </c>
      <c r="K41" s="44">
        <f t="shared" si="0"/>
        <v>6688</v>
      </c>
      <c r="L41" s="44">
        <v>2559</v>
      </c>
      <c r="M41" s="44">
        <v>750</v>
      </c>
      <c r="N41" s="44">
        <v>3379</v>
      </c>
    </row>
    <row r="42" spans="1:15" x14ac:dyDescent="0.25">
      <c r="A42" s="56" t="s">
        <v>10</v>
      </c>
      <c r="B42" s="44">
        <v>868</v>
      </c>
      <c r="C42" s="44">
        <v>784</v>
      </c>
      <c r="D42" s="44">
        <f t="shared" si="1"/>
        <v>84</v>
      </c>
      <c r="E42" s="44">
        <v>14</v>
      </c>
      <c r="F42" s="44">
        <v>54</v>
      </c>
      <c r="G42" s="44">
        <v>16</v>
      </c>
      <c r="H42" s="44">
        <v>2</v>
      </c>
      <c r="I42" s="44">
        <v>101186</v>
      </c>
      <c r="J42" s="44">
        <v>97587</v>
      </c>
      <c r="K42" s="44">
        <f t="shared" si="0"/>
        <v>3599</v>
      </c>
      <c r="L42" s="44">
        <v>441</v>
      </c>
      <c r="M42" s="44">
        <v>2892</v>
      </c>
      <c r="N42" s="44">
        <v>266</v>
      </c>
    </row>
    <row r="43" spans="1:15" x14ac:dyDescent="0.25">
      <c r="A43" s="56" t="s">
        <v>11</v>
      </c>
      <c r="B43" s="44">
        <v>913</v>
      </c>
      <c r="C43" s="44">
        <v>653</v>
      </c>
      <c r="D43" s="44">
        <f t="shared" si="1"/>
        <v>260</v>
      </c>
      <c r="E43" s="44">
        <v>22</v>
      </c>
      <c r="F43" s="44">
        <v>0</v>
      </c>
      <c r="G43" s="44">
        <v>238</v>
      </c>
      <c r="H43" s="44">
        <v>12</v>
      </c>
      <c r="I43" s="44">
        <v>107837</v>
      </c>
      <c r="J43" s="44">
        <v>89550</v>
      </c>
      <c r="K43" s="44">
        <f t="shared" si="0"/>
        <v>18287</v>
      </c>
      <c r="L43" s="44">
        <v>1553</v>
      </c>
      <c r="M43" s="44">
        <v>0</v>
      </c>
      <c r="N43" s="44">
        <v>16734</v>
      </c>
    </row>
    <row r="44" spans="1:15" x14ac:dyDescent="0.25">
      <c r="A44" s="56" t="s">
        <v>12</v>
      </c>
      <c r="B44" s="44">
        <v>838</v>
      </c>
      <c r="C44" s="44">
        <v>794</v>
      </c>
      <c r="D44" s="44">
        <f t="shared" si="1"/>
        <v>44</v>
      </c>
      <c r="E44" s="44">
        <v>8</v>
      </c>
      <c r="F44" s="44">
        <v>36</v>
      </c>
      <c r="G44" s="44">
        <v>0</v>
      </c>
      <c r="H44" s="44">
        <v>0</v>
      </c>
      <c r="I44" s="44">
        <v>114298</v>
      </c>
      <c r="J44" s="44">
        <v>111397</v>
      </c>
      <c r="K44" s="44">
        <f t="shared" si="0"/>
        <v>2901</v>
      </c>
      <c r="L44" s="44">
        <v>397</v>
      </c>
      <c r="M44" s="44">
        <v>2504</v>
      </c>
      <c r="N44" s="44">
        <v>0</v>
      </c>
    </row>
    <row r="45" spans="1:15" x14ac:dyDescent="0.25">
      <c r="A45" s="56" t="s">
        <v>13</v>
      </c>
      <c r="B45" s="44">
        <v>965</v>
      </c>
      <c r="C45" s="44">
        <v>688</v>
      </c>
      <c r="D45" s="44">
        <f t="shared" si="1"/>
        <v>277</v>
      </c>
      <c r="E45" s="44">
        <v>22</v>
      </c>
      <c r="F45" s="44">
        <v>0</v>
      </c>
      <c r="G45" s="44">
        <v>255</v>
      </c>
      <c r="H45" s="44">
        <v>5</v>
      </c>
      <c r="I45" s="44">
        <v>91279</v>
      </c>
      <c r="J45" s="44">
        <v>81326</v>
      </c>
      <c r="K45" s="44">
        <f t="shared" si="0"/>
        <v>9953</v>
      </c>
      <c r="L45" s="44">
        <v>703</v>
      </c>
      <c r="M45" s="44">
        <v>0</v>
      </c>
      <c r="N45" s="44">
        <v>9250</v>
      </c>
    </row>
    <row r="46" spans="1:15" x14ac:dyDescent="0.25">
      <c r="A46" s="56" t="s">
        <v>14</v>
      </c>
      <c r="B46" s="44">
        <v>857</v>
      </c>
      <c r="C46" s="44">
        <v>568</v>
      </c>
      <c r="D46" s="44">
        <f t="shared" si="1"/>
        <v>289</v>
      </c>
      <c r="E46" s="44">
        <v>20</v>
      </c>
      <c r="F46" s="44">
        <v>0</v>
      </c>
      <c r="G46" s="44">
        <v>269</v>
      </c>
      <c r="H46" s="44">
        <v>15</v>
      </c>
      <c r="I46" s="44">
        <v>88971</v>
      </c>
      <c r="J46" s="44">
        <v>75315</v>
      </c>
      <c r="K46" s="44">
        <f t="shared" si="0"/>
        <v>13656</v>
      </c>
      <c r="L46" s="44">
        <v>1461</v>
      </c>
      <c r="M46" s="44">
        <v>0</v>
      </c>
      <c r="N46" s="44">
        <v>12195</v>
      </c>
    </row>
    <row r="47" spans="1:15" x14ac:dyDescent="0.25">
      <c r="A47" s="56" t="s">
        <v>15</v>
      </c>
      <c r="B47" s="44">
        <v>646</v>
      </c>
      <c r="C47" s="44">
        <v>642</v>
      </c>
      <c r="D47" s="44">
        <f t="shared" si="1"/>
        <v>4</v>
      </c>
      <c r="E47" s="44">
        <v>4</v>
      </c>
      <c r="F47" s="44">
        <v>0</v>
      </c>
      <c r="G47" s="44">
        <v>0</v>
      </c>
      <c r="H47" s="44">
        <v>0</v>
      </c>
      <c r="I47" s="44">
        <v>76897</v>
      </c>
      <c r="J47" s="44">
        <v>76809</v>
      </c>
      <c r="K47" s="44">
        <f t="shared" si="0"/>
        <v>88</v>
      </c>
      <c r="L47" s="44">
        <v>88</v>
      </c>
      <c r="M47" s="44">
        <v>0</v>
      </c>
      <c r="N47" s="44">
        <v>0</v>
      </c>
    </row>
    <row r="48" spans="1:15" x14ac:dyDescent="0.25">
      <c r="A48" s="56" t="s">
        <v>16</v>
      </c>
      <c r="B48" s="44">
        <v>1567</v>
      </c>
      <c r="C48" s="44">
        <v>943</v>
      </c>
      <c r="D48" s="44">
        <f t="shared" si="1"/>
        <v>624</v>
      </c>
      <c r="E48" s="44">
        <v>18</v>
      </c>
      <c r="F48" s="44">
        <v>69</v>
      </c>
      <c r="G48" s="44">
        <v>537</v>
      </c>
      <c r="H48" s="44">
        <v>27</v>
      </c>
      <c r="I48" s="44">
        <v>160616</v>
      </c>
      <c r="J48" s="44">
        <v>120828</v>
      </c>
      <c r="K48" s="44">
        <f t="shared" si="0"/>
        <v>39788</v>
      </c>
      <c r="L48" s="44">
        <v>1063</v>
      </c>
      <c r="M48" s="44">
        <v>4428</v>
      </c>
      <c r="N48" s="44">
        <v>34297</v>
      </c>
    </row>
    <row r="49" spans="1:15" x14ac:dyDescent="0.25">
      <c r="A49" s="56" t="s">
        <v>17</v>
      </c>
      <c r="B49" s="44">
        <v>1359</v>
      </c>
      <c r="C49" s="44">
        <v>1016</v>
      </c>
      <c r="D49" s="44">
        <f t="shared" si="1"/>
        <v>343</v>
      </c>
      <c r="E49" s="44">
        <v>58</v>
      </c>
      <c r="F49" s="44">
        <v>20</v>
      </c>
      <c r="G49" s="44">
        <v>265</v>
      </c>
      <c r="H49" s="44">
        <v>21</v>
      </c>
      <c r="I49" s="44">
        <v>142153</v>
      </c>
      <c r="J49" s="44">
        <v>124939</v>
      </c>
      <c r="K49" s="44">
        <f t="shared" si="0"/>
        <v>17214</v>
      </c>
      <c r="L49" s="44">
        <v>3028</v>
      </c>
      <c r="M49" s="44">
        <v>1012</v>
      </c>
      <c r="N49" s="44">
        <v>13174</v>
      </c>
    </row>
    <row r="50" spans="1:15" x14ac:dyDescent="0.25">
      <c r="A50" s="56" t="s">
        <v>18</v>
      </c>
      <c r="B50" s="44">
        <v>1309</v>
      </c>
      <c r="C50" s="44">
        <v>1201</v>
      </c>
      <c r="D50" s="44">
        <f t="shared" si="1"/>
        <v>108</v>
      </c>
      <c r="E50" s="44">
        <v>24</v>
      </c>
      <c r="F50" s="44">
        <v>24</v>
      </c>
      <c r="G50" s="44">
        <v>60</v>
      </c>
      <c r="H50" s="44">
        <v>4</v>
      </c>
      <c r="I50" s="44">
        <v>152505</v>
      </c>
      <c r="J50" s="44">
        <v>147167</v>
      </c>
      <c r="K50" s="44">
        <f t="shared" si="0"/>
        <v>5338</v>
      </c>
      <c r="L50" s="44">
        <v>1397</v>
      </c>
      <c r="M50" s="44">
        <v>924</v>
      </c>
      <c r="N50" s="44">
        <v>3017</v>
      </c>
    </row>
    <row r="51" spans="1:15" x14ac:dyDescent="0.25">
      <c r="A51" s="56" t="s">
        <v>19</v>
      </c>
      <c r="B51" s="44">
        <v>1435</v>
      </c>
      <c r="C51" s="44">
        <v>1386</v>
      </c>
      <c r="D51" s="44">
        <f t="shared" si="1"/>
        <v>49</v>
      </c>
      <c r="E51" s="44">
        <v>6</v>
      </c>
      <c r="F51" s="44">
        <v>4</v>
      </c>
      <c r="G51" s="44">
        <v>39</v>
      </c>
      <c r="H51" s="44">
        <v>3</v>
      </c>
      <c r="I51" s="44">
        <v>177848</v>
      </c>
      <c r="J51" s="44">
        <v>174972</v>
      </c>
      <c r="K51" s="44">
        <f t="shared" si="0"/>
        <v>2876</v>
      </c>
      <c r="L51" s="44">
        <v>376</v>
      </c>
      <c r="M51" s="44">
        <v>125</v>
      </c>
      <c r="N51" s="44">
        <v>2375</v>
      </c>
    </row>
    <row r="52" spans="1:15" x14ac:dyDescent="0.25">
      <c r="A52" s="56" t="s">
        <v>20</v>
      </c>
      <c r="B52" s="44">
        <v>1404</v>
      </c>
      <c r="C52" s="44">
        <v>1306</v>
      </c>
      <c r="D52" s="44">
        <f t="shared" si="1"/>
        <v>98</v>
      </c>
      <c r="E52" s="44">
        <v>18</v>
      </c>
      <c r="F52" s="44">
        <v>31</v>
      </c>
      <c r="G52" s="44">
        <v>49</v>
      </c>
      <c r="H52" s="44">
        <v>4</v>
      </c>
      <c r="I52" s="44">
        <v>166254</v>
      </c>
      <c r="J52" s="44">
        <v>160518</v>
      </c>
      <c r="K52" s="44">
        <f t="shared" si="0"/>
        <v>5736</v>
      </c>
      <c r="L52" s="44">
        <v>1209</v>
      </c>
      <c r="M52" s="44">
        <v>1556</v>
      </c>
      <c r="N52" s="44">
        <v>2971</v>
      </c>
    </row>
    <row r="53" spans="1:15" x14ac:dyDescent="0.25">
      <c r="A53" s="56" t="s">
        <v>21</v>
      </c>
      <c r="B53" s="44">
        <v>1579</v>
      </c>
      <c r="C53" s="44">
        <v>1157</v>
      </c>
      <c r="D53" s="44">
        <f t="shared" si="1"/>
        <v>422</v>
      </c>
      <c r="E53" s="44">
        <v>44</v>
      </c>
      <c r="F53" s="44">
        <v>10</v>
      </c>
      <c r="G53" s="44">
        <v>368</v>
      </c>
      <c r="H53" s="44">
        <v>26</v>
      </c>
      <c r="I53" s="44">
        <v>171528</v>
      </c>
      <c r="J53" s="44">
        <v>150951</v>
      </c>
      <c r="K53" s="44">
        <f t="shared" si="0"/>
        <v>20577</v>
      </c>
      <c r="L53" s="44">
        <v>2046</v>
      </c>
      <c r="M53" s="44">
        <v>336</v>
      </c>
      <c r="N53" s="44">
        <v>18195</v>
      </c>
    </row>
    <row r="54" spans="1:15" x14ac:dyDescent="0.25">
      <c r="A54" s="56" t="s">
        <v>28</v>
      </c>
      <c r="B54" s="44">
        <v>1443</v>
      </c>
      <c r="C54" s="44">
        <v>1161</v>
      </c>
      <c r="D54" s="44">
        <f t="shared" si="1"/>
        <v>282</v>
      </c>
      <c r="E54" s="44">
        <v>6</v>
      </c>
      <c r="F54" s="44">
        <v>11</v>
      </c>
      <c r="G54" s="44">
        <v>265</v>
      </c>
      <c r="H54" s="44">
        <v>13</v>
      </c>
      <c r="I54" s="44">
        <v>169798</v>
      </c>
      <c r="J54" s="44">
        <v>154340</v>
      </c>
      <c r="K54" s="44">
        <f t="shared" si="0"/>
        <v>15458</v>
      </c>
      <c r="L54" s="44">
        <v>504</v>
      </c>
      <c r="M54" s="44">
        <v>367</v>
      </c>
      <c r="N54" s="44">
        <v>14587</v>
      </c>
    </row>
    <row r="55" spans="1:15" x14ac:dyDescent="0.25">
      <c r="A55" s="56" t="s">
        <v>29</v>
      </c>
      <c r="B55" s="44">
        <v>1889</v>
      </c>
      <c r="C55" s="44">
        <v>1238</v>
      </c>
      <c r="D55" s="44">
        <f t="shared" si="1"/>
        <v>651</v>
      </c>
      <c r="E55" s="44">
        <v>22</v>
      </c>
      <c r="F55" s="44">
        <v>4</v>
      </c>
      <c r="G55" s="44">
        <v>625</v>
      </c>
      <c r="H55" s="44">
        <v>36</v>
      </c>
      <c r="I55" s="44">
        <v>197058</v>
      </c>
      <c r="J55" s="44">
        <v>149695</v>
      </c>
      <c r="K55" s="44">
        <f t="shared" si="0"/>
        <v>47363</v>
      </c>
      <c r="L55" s="44">
        <v>2246</v>
      </c>
      <c r="M55" s="44">
        <v>139</v>
      </c>
      <c r="N55" s="44">
        <v>44978</v>
      </c>
    </row>
    <row r="56" spans="1:15" x14ac:dyDescent="0.25">
      <c r="A56" s="56" t="s">
        <v>31</v>
      </c>
      <c r="B56" s="44">
        <v>1666</v>
      </c>
      <c r="C56" s="44">
        <v>1199</v>
      </c>
      <c r="D56" s="44">
        <f t="shared" si="1"/>
        <v>467</v>
      </c>
      <c r="E56" s="44">
        <v>24</v>
      </c>
      <c r="F56" s="44">
        <v>8</v>
      </c>
      <c r="G56" s="44">
        <v>435</v>
      </c>
      <c r="H56" s="44">
        <v>26</v>
      </c>
      <c r="I56" s="44">
        <v>162378</v>
      </c>
      <c r="J56" s="44">
        <v>141644</v>
      </c>
      <c r="K56" s="44">
        <f t="shared" si="0"/>
        <v>20734</v>
      </c>
      <c r="L56" s="44">
        <v>1631</v>
      </c>
      <c r="M56" s="44">
        <v>394</v>
      </c>
      <c r="N56" s="44">
        <v>18709</v>
      </c>
      <c r="O56" s="1"/>
    </row>
    <row r="57" spans="1:15" x14ac:dyDescent="0.25">
      <c r="A57" s="56" t="s">
        <v>32</v>
      </c>
      <c r="B57" s="44">
        <v>1374</v>
      </c>
      <c r="C57" s="44">
        <v>1085</v>
      </c>
      <c r="D57" s="44">
        <f t="shared" si="1"/>
        <v>289</v>
      </c>
      <c r="E57" s="44">
        <v>32</v>
      </c>
      <c r="F57" s="44">
        <v>4</v>
      </c>
      <c r="G57" s="44">
        <v>253</v>
      </c>
      <c r="H57" s="44">
        <v>11</v>
      </c>
      <c r="I57" s="44">
        <v>178419</v>
      </c>
      <c r="J57" s="44">
        <v>157670</v>
      </c>
      <c r="K57" s="44">
        <f t="shared" si="0"/>
        <v>20749</v>
      </c>
      <c r="L57" s="44">
        <v>2317</v>
      </c>
      <c r="M57" s="44">
        <v>139</v>
      </c>
      <c r="N57" s="44">
        <v>18293</v>
      </c>
      <c r="O57" s="1"/>
    </row>
    <row r="58" spans="1:15" x14ac:dyDescent="0.25">
      <c r="A58" s="56" t="s">
        <v>33</v>
      </c>
      <c r="B58" s="44">
        <v>1181</v>
      </c>
      <c r="C58" s="44">
        <v>884</v>
      </c>
      <c r="D58" s="44">
        <f t="shared" si="1"/>
        <v>297</v>
      </c>
      <c r="E58" s="44">
        <v>14</v>
      </c>
      <c r="F58" s="44">
        <v>14</v>
      </c>
      <c r="G58" s="44">
        <v>269</v>
      </c>
      <c r="H58" s="44">
        <v>14</v>
      </c>
      <c r="I58" s="44">
        <v>135651</v>
      </c>
      <c r="J58" s="44">
        <v>123413</v>
      </c>
      <c r="K58" s="44">
        <f t="shared" si="0"/>
        <v>12238</v>
      </c>
      <c r="L58" s="44">
        <v>1069</v>
      </c>
      <c r="M58" s="44">
        <v>736</v>
      </c>
      <c r="N58" s="44">
        <v>10433</v>
      </c>
      <c r="O58" s="1"/>
    </row>
    <row r="59" spans="1:15" x14ac:dyDescent="0.25">
      <c r="A59" s="56" t="s">
        <v>34</v>
      </c>
      <c r="B59" s="44">
        <v>1053</v>
      </c>
      <c r="C59" s="44">
        <v>941</v>
      </c>
      <c r="D59" s="44">
        <f t="shared" si="1"/>
        <v>112</v>
      </c>
      <c r="E59" s="44">
        <v>14</v>
      </c>
      <c r="F59" s="44">
        <v>36</v>
      </c>
      <c r="G59" s="44">
        <v>62</v>
      </c>
      <c r="H59" s="44">
        <v>1</v>
      </c>
      <c r="I59" s="44">
        <v>132814</v>
      </c>
      <c r="J59" s="44">
        <v>123892</v>
      </c>
      <c r="K59" s="44">
        <f t="shared" si="0"/>
        <v>8922</v>
      </c>
      <c r="L59" s="44">
        <v>1154</v>
      </c>
      <c r="M59" s="44">
        <v>2597</v>
      </c>
      <c r="N59" s="44">
        <v>5171</v>
      </c>
      <c r="O59" s="1"/>
    </row>
    <row r="60" spans="1:15" x14ac:dyDescent="0.25">
      <c r="A60" s="56" t="s">
        <v>35</v>
      </c>
      <c r="B60" s="44">
        <v>918</v>
      </c>
      <c r="C60" s="44">
        <v>888</v>
      </c>
      <c r="D60" s="44">
        <f t="shared" si="1"/>
        <v>30</v>
      </c>
      <c r="E60" s="44">
        <v>18</v>
      </c>
      <c r="F60" s="44">
        <v>4</v>
      </c>
      <c r="G60" s="44">
        <v>8</v>
      </c>
      <c r="H60" s="44">
        <v>1</v>
      </c>
      <c r="I60" s="44">
        <v>125997</v>
      </c>
      <c r="J60" s="44">
        <v>121478</v>
      </c>
      <c r="K60" s="44">
        <f t="shared" si="0"/>
        <v>4519</v>
      </c>
      <c r="L60" s="44">
        <v>2335</v>
      </c>
      <c r="M60" s="44">
        <v>139</v>
      </c>
      <c r="N60" s="44">
        <v>2045</v>
      </c>
      <c r="O60" s="1"/>
    </row>
    <row r="61" spans="1:15" x14ac:dyDescent="0.25">
      <c r="A61" s="56" t="s">
        <v>36</v>
      </c>
      <c r="B61" s="44">
        <v>1329</v>
      </c>
      <c r="C61" s="44">
        <v>1240</v>
      </c>
      <c r="D61" s="44">
        <f t="shared" si="1"/>
        <v>89</v>
      </c>
      <c r="E61" s="44">
        <v>56</v>
      </c>
      <c r="F61" s="44">
        <v>4</v>
      </c>
      <c r="G61" s="44">
        <v>29</v>
      </c>
      <c r="H61" s="44">
        <v>1</v>
      </c>
      <c r="I61" s="44">
        <v>175251</v>
      </c>
      <c r="J61" s="44">
        <v>169897</v>
      </c>
      <c r="K61" s="44">
        <f t="shared" si="0"/>
        <v>5354</v>
      </c>
      <c r="L61" s="44">
        <v>3417</v>
      </c>
      <c r="M61" s="44">
        <v>139</v>
      </c>
      <c r="N61" s="44">
        <v>1798</v>
      </c>
      <c r="O61" s="1"/>
    </row>
    <row r="62" spans="1:15" x14ac:dyDescent="0.25">
      <c r="A62" s="56" t="s">
        <v>37</v>
      </c>
      <c r="B62" s="44">
        <v>1961</v>
      </c>
      <c r="C62" s="44">
        <v>1499</v>
      </c>
      <c r="D62" s="44">
        <f t="shared" si="1"/>
        <v>462</v>
      </c>
      <c r="E62" s="44">
        <v>46</v>
      </c>
      <c r="F62" s="44">
        <v>4</v>
      </c>
      <c r="G62" s="44">
        <v>412</v>
      </c>
      <c r="H62" s="44">
        <v>28</v>
      </c>
      <c r="I62" s="44">
        <v>226125</v>
      </c>
      <c r="J62" s="44">
        <v>198721</v>
      </c>
      <c r="K62" s="44">
        <f t="shared" si="0"/>
        <v>27404</v>
      </c>
      <c r="L62" s="44">
        <v>3422</v>
      </c>
      <c r="M62" s="44">
        <v>139</v>
      </c>
      <c r="N62" s="44">
        <v>23843</v>
      </c>
      <c r="O62" s="1"/>
    </row>
    <row r="63" spans="1:15" x14ac:dyDescent="0.25">
      <c r="A63" s="56" t="s">
        <v>38</v>
      </c>
      <c r="B63" s="44">
        <v>2330</v>
      </c>
      <c r="C63" s="44">
        <v>1474</v>
      </c>
      <c r="D63" s="44">
        <f t="shared" si="1"/>
        <v>856</v>
      </c>
      <c r="E63" s="44">
        <v>16</v>
      </c>
      <c r="F63" s="44">
        <v>4</v>
      </c>
      <c r="G63" s="44">
        <v>836</v>
      </c>
      <c r="H63" s="44">
        <v>8</v>
      </c>
      <c r="I63" s="44">
        <v>252770</v>
      </c>
      <c r="J63" s="44">
        <v>204305</v>
      </c>
      <c r="K63" s="44">
        <f t="shared" si="0"/>
        <v>48465</v>
      </c>
      <c r="L63" s="44">
        <v>757</v>
      </c>
      <c r="M63" s="44">
        <v>139</v>
      </c>
      <c r="N63" s="44">
        <v>47569</v>
      </c>
      <c r="O63" s="1"/>
    </row>
    <row r="64" spans="1:15" x14ac:dyDescent="0.25">
      <c r="A64" s="56" t="s">
        <v>39</v>
      </c>
      <c r="B64" s="44">
        <v>1766</v>
      </c>
      <c r="C64" s="44">
        <v>1576</v>
      </c>
      <c r="D64" s="44">
        <f t="shared" si="1"/>
        <v>190</v>
      </c>
      <c r="E64" s="44">
        <v>34</v>
      </c>
      <c r="F64" s="44">
        <v>12</v>
      </c>
      <c r="G64" s="44">
        <v>144</v>
      </c>
      <c r="H64" s="44">
        <v>4</v>
      </c>
      <c r="I64" s="44">
        <v>241345</v>
      </c>
      <c r="J64" s="44">
        <v>229554</v>
      </c>
      <c r="K64" s="44">
        <f t="shared" si="0"/>
        <v>11791</v>
      </c>
      <c r="L64" s="44">
        <v>2735</v>
      </c>
      <c r="M64" s="44">
        <v>644</v>
      </c>
      <c r="N64" s="44">
        <v>8412</v>
      </c>
      <c r="O64" s="1"/>
    </row>
    <row r="65" spans="1:15" x14ac:dyDescent="0.25">
      <c r="A65" s="56" t="s">
        <v>40</v>
      </c>
      <c r="B65" s="44">
        <v>1676</v>
      </c>
      <c r="C65" s="44">
        <v>1526</v>
      </c>
      <c r="D65" s="44">
        <f t="shared" si="1"/>
        <v>150</v>
      </c>
      <c r="E65" s="44">
        <v>68</v>
      </c>
      <c r="F65" s="44">
        <v>20</v>
      </c>
      <c r="G65" s="44">
        <v>62</v>
      </c>
      <c r="H65" s="44">
        <v>5</v>
      </c>
      <c r="I65" s="44">
        <v>230169</v>
      </c>
      <c r="J65" s="44">
        <v>219344</v>
      </c>
      <c r="K65" s="44">
        <f t="shared" si="0"/>
        <v>10825</v>
      </c>
      <c r="L65" s="44">
        <v>5251</v>
      </c>
      <c r="M65" s="44">
        <v>1377</v>
      </c>
      <c r="N65" s="44">
        <v>4197</v>
      </c>
      <c r="O65" s="1"/>
    </row>
    <row r="66" spans="1:15" x14ac:dyDescent="0.25">
      <c r="A66" s="56" t="s">
        <v>41</v>
      </c>
      <c r="B66" s="44">
        <v>1992</v>
      </c>
      <c r="C66" s="44">
        <v>1449</v>
      </c>
      <c r="D66" s="44">
        <f t="shared" si="1"/>
        <v>543</v>
      </c>
      <c r="E66" s="44">
        <v>56</v>
      </c>
      <c r="F66" s="44">
        <v>3</v>
      </c>
      <c r="G66" s="44">
        <v>484</v>
      </c>
      <c r="H66" s="44">
        <v>20</v>
      </c>
      <c r="I66" s="44">
        <v>221884</v>
      </c>
      <c r="J66" s="44">
        <v>191228</v>
      </c>
      <c r="K66" s="44">
        <f t="shared" si="0"/>
        <v>30656</v>
      </c>
      <c r="L66" s="44">
        <v>4456</v>
      </c>
      <c r="M66" s="44">
        <v>159</v>
      </c>
      <c r="N66" s="44">
        <v>26041</v>
      </c>
      <c r="O66" s="1"/>
    </row>
    <row r="67" spans="1:15" x14ac:dyDescent="0.25">
      <c r="A67" s="56" t="s">
        <v>42</v>
      </c>
      <c r="B67" s="44">
        <v>2117</v>
      </c>
      <c r="C67" s="44">
        <v>1485</v>
      </c>
      <c r="D67" s="44">
        <f t="shared" ref="D67:D96" si="7">SUM(E67:G67)</f>
        <v>632</v>
      </c>
      <c r="E67" s="44">
        <v>26</v>
      </c>
      <c r="F67" s="44">
        <v>54</v>
      </c>
      <c r="G67" s="44">
        <v>552</v>
      </c>
      <c r="H67" s="44">
        <v>35</v>
      </c>
      <c r="I67" s="44">
        <v>236488</v>
      </c>
      <c r="J67" s="44">
        <v>198751</v>
      </c>
      <c r="K67" s="44">
        <f t="shared" ref="K67:K122" si="8">SUM(L67:N67)</f>
        <v>37737</v>
      </c>
      <c r="L67" s="44">
        <v>2115</v>
      </c>
      <c r="M67" s="44">
        <v>4308</v>
      </c>
      <c r="N67" s="44">
        <v>31314</v>
      </c>
      <c r="O67" s="1"/>
    </row>
    <row r="68" spans="1:15" x14ac:dyDescent="0.25">
      <c r="A68" s="56" t="s">
        <v>43</v>
      </c>
      <c r="B68" s="44">
        <v>1769</v>
      </c>
      <c r="C68" s="44">
        <v>1491</v>
      </c>
      <c r="D68" s="44">
        <f t="shared" si="7"/>
        <v>278</v>
      </c>
      <c r="E68" s="44">
        <v>24</v>
      </c>
      <c r="F68" s="44">
        <v>17</v>
      </c>
      <c r="G68" s="44">
        <v>237</v>
      </c>
      <c r="H68" s="44">
        <v>9</v>
      </c>
      <c r="I68" s="44">
        <v>218422</v>
      </c>
      <c r="J68" s="44">
        <v>198052</v>
      </c>
      <c r="K68" s="44">
        <f t="shared" si="8"/>
        <v>20370</v>
      </c>
      <c r="L68" s="44">
        <v>1320</v>
      </c>
      <c r="M68" s="44">
        <v>1550</v>
      </c>
      <c r="N68" s="44">
        <v>17500</v>
      </c>
      <c r="O68" s="1"/>
    </row>
    <row r="69" spans="1:15" x14ac:dyDescent="0.25">
      <c r="A69" s="56" t="s">
        <v>44</v>
      </c>
      <c r="B69" s="44">
        <v>2411</v>
      </c>
      <c r="C69" s="44">
        <v>1363</v>
      </c>
      <c r="D69" s="44">
        <f t="shared" si="7"/>
        <v>1048</v>
      </c>
      <c r="E69" s="44">
        <v>30</v>
      </c>
      <c r="F69" s="44">
        <v>6</v>
      </c>
      <c r="G69" s="44">
        <v>1012</v>
      </c>
      <c r="H69" s="44">
        <v>26</v>
      </c>
      <c r="I69" s="44">
        <v>313937</v>
      </c>
      <c r="J69" s="44">
        <v>239808</v>
      </c>
      <c r="K69" s="44">
        <f t="shared" si="8"/>
        <v>74129</v>
      </c>
      <c r="L69" s="44">
        <v>2038</v>
      </c>
      <c r="M69" s="44">
        <v>346</v>
      </c>
      <c r="N69" s="44">
        <v>71745</v>
      </c>
      <c r="O69" s="1"/>
    </row>
    <row r="70" spans="1:15" x14ac:dyDescent="0.25">
      <c r="A70" s="56" t="s">
        <v>45</v>
      </c>
      <c r="B70" s="44">
        <v>1694</v>
      </c>
      <c r="C70" s="44">
        <v>1516</v>
      </c>
      <c r="D70" s="44">
        <f t="shared" si="7"/>
        <v>178</v>
      </c>
      <c r="E70" s="44">
        <v>22</v>
      </c>
      <c r="F70" s="44">
        <v>7</v>
      </c>
      <c r="G70" s="44">
        <v>149</v>
      </c>
      <c r="H70" s="44">
        <v>9</v>
      </c>
      <c r="I70" s="44">
        <v>237086</v>
      </c>
      <c r="J70" s="44">
        <v>220933</v>
      </c>
      <c r="K70" s="44">
        <f t="shared" si="8"/>
        <v>16153</v>
      </c>
      <c r="L70" s="44">
        <v>2233</v>
      </c>
      <c r="M70" s="44">
        <v>354</v>
      </c>
      <c r="N70" s="44">
        <v>13566</v>
      </c>
      <c r="O70" s="1"/>
    </row>
    <row r="71" spans="1:15" x14ac:dyDescent="0.25">
      <c r="A71" s="56" t="s">
        <v>46</v>
      </c>
      <c r="B71" s="44">
        <v>2069</v>
      </c>
      <c r="C71" s="44">
        <v>1466</v>
      </c>
      <c r="D71" s="44">
        <f t="shared" si="7"/>
        <v>603</v>
      </c>
      <c r="E71" s="44">
        <v>54</v>
      </c>
      <c r="F71" s="44">
        <v>12</v>
      </c>
      <c r="G71" s="44">
        <v>537</v>
      </c>
      <c r="H71" s="44">
        <v>34</v>
      </c>
      <c r="I71" s="44">
        <v>272755</v>
      </c>
      <c r="J71" s="44">
        <v>224356</v>
      </c>
      <c r="K71" s="44">
        <f t="shared" si="8"/>
        <v>48399</v>
      </c>
      <c r="L71" s="44">
        <v>5212</v>
      </c>
      <c r="M71" s="44">
        <v>1002</v>
      </c>
      <c r="N71" s="44">
        <v>42185</v>
      </c>
      <c r="O71" s="1"/>
    </row>
    <row r="72" spans="1:15" x14ac:dyDescent="0.25">
      <c r="A72" s="56" t="s">
        <v>47</v>
      </c>
      <c r="B72" s="44">
        <v>2248</v>
      </c>
      <c r="C72" s="44">
        <v>1992</v>
      </c>
      <c r="D72" s="44">
        <f t="shared" si="7"/>
        <v>256</v>
      </c>
      <c r="E72" s="44">
        <v>20</v>
      </c>
      <c r="F72" s="44">
        <v>104</v>
      </c>
      <c r="G72" s="44">
        <v>132</v>
      </c>
      <c r="H72" s="44">
        <v>5</v>
      </c>
      <c r="I72" s="44">
        <v>263880</v>
      </c>
      <c r="J72" s="44">
        <v>243615</v>
      </c>
      <c r="K72" s="44">
        <f t="shared" si="8"/>
        <v>20265</v>
      </c>
      <c r="L72" s="44">
        <v>1359</v>
      </c>
      <c r="M72" s="44">
        <v>8667</v>
      </c>
      <c r="N72" s="44">
        <v>10239</v>
      </c>
      <c r="O72" s="1"/>
    </row>
    <row r="73" spans="1:15" x14ac:dyDescent="0.25">
      <c r="A73" s="56" t="s">
        <v>48</v>
      </c>
      <c r="B73" s="44">
        <v>1980</v>
      </c>
      <c r="C73" s="44">
        <v>1335</v>
      </c>
      <c r="D73" s="44">
        <f t="shared" si="7"/>
        <v>645</v>
      </c>
      <c r="E73" s="44">
        <v>32</v>
      </c>
      <c r="F73" s="44">
        <v>0</v>
      </c>
      <c r="G73" s="44">
        <v>613</v>
      </c>
      <c r="H73" s="44">
        <v>20</v>
      </c>
      <c r="I73" s="44">
        <v>229212</v>
      </c>
      <c r="J73" s="44">
        <v>183858</v>
      </c>
      <c r="K73" s="44">
        <f t="shared" si="8"/>
        <v>45354</v>
      </c>
      <c r="L73" s="44">
        <v>6174</v>
      </c>
      <c r="M73" s="44">
        <v>0</v>
      </c>
      <c r="N73" s="44">
        <v>39180</v>
      </c>
      <c r="O73" s="1"/>
    </row>
    <row r="74" spans="1:15" x14ac:dyDescent="0.25">
      <c r="A74" s="56" t="s">
        <v>49</v>
      </c>
      <c r="B74" s="44">
        <v>3123</v>
      </c>
      <c r="C74" s="44">
        <v>2162</v>
      </c>
      <c r="D74" s="44">
        <f t="shared" si="7"/>
        <v>961</v>
      </c>
      <c r="E74" s="44">
        <v>84</v>
      </c>
      <c r="F74" s="44">
        <v>24</v>
      </c>
      <c r="G74" s="44">
        <v>853</v>
      </c>
      <c r="H74" s="44">
        <v>28</v>
      </c>
      <c r="I74" s="44">
        <v>352444</v>
      </c>
      <c r="J74" s="44">
        <v>293958</v>
      </c>
      <c r="K74" s="44">
        <f t="shared" si="8"/>
        <v>58486</v>
      </c>
      <c r="L74" s="44">
        <v>8537</v>
      </c>
      <c r="M74" s="44">
        <v>2593</v>
      </c>
      <c r="N74" s="44">
        <v>47356</v>
      </c>
      <c r="O74" s="1"/>
    </row>
    <row r="75" spans="1:15" x14ac:dyDescent="0.25">
      <c r="A75" s="56" t="s">
        <v>50</v>
      </c>
      <c r="B75" s="44">
        <v>2250</v>
      </c>
      <c r="C75" s="44">
        <v>1521</v>
      </c>
      <c r="D75" s="44">
        <f t="shared" si="7"/>
        <v>729</v>
      </c>
      <c r="E75" s="44">
        <v>52</v>
      </c>
      <c r="F75" s="44">
        <v>59</v>
      </c>
      <c r="G75" s="44">
        <v>618</v>
      </c>
      <c r="H75" s="44">
        <v>10</v>
      </c>
      <c r="I75" s="44">
        <v>291831</v>
      </c>
      <c r="J75" s="44">
        <v>225672</v>
      </c>
      <c r="K75" s="44">
        <f t="shared" si="8"/>
        <v>66159</v>
      </c>
      <c r="L75" s="44">
        <v>4623</v>
      </c>
      <c r="M75" s="44">
        <v>5364</v>
      </c>
      <c r="N75" s="44">
        <v>56172</v>
      </c>
      <c r="O75" s="1"/>
    </row>
    <row r="76" spans="1:15" x14ac:dyDescent="0.25">
      <c r="A76" s="56" t="s">
        <v>51</v>
      </c>
      <c r="B76" s="44">
        <v>1835</v>
      </c>
      <c r="C76" s="44">
        <v>1525</v>
      </c>
      <c r="D76" s="44">
        <f t="shared" si="7"/>
        <v>310</v>
      </c>
      <c r="E76" s="44">
        <v>26</v>
      </c>
      <c r="F76" s="44">
        <v>9</v>
      </c>
      <c r="G76" s="44">
        <v>275</v>
      </c>
      <c r="H76" s="44">
        <v>3</v>
      </c>
      <c r="I76" s="44">
        <v>257793</v>
      </c>
      <c r="J76" s="44">
        <v>232939</v>
      </c>
      <c r="K76" s="44">
        <f t="shared" si="8"/>
        <v>24854</v>
      </c>
      <c r="L76" s="44">
        <v>2040</v>
      </c>
      <c r="M76" s="44">
        <v>631</v>
      </c>
      <c r="N76" s="44">
        <v>22183</v>
      </c>
      <c r="O76" s="1"/>
    </row>
    <row r="77" spans="1:15" x14ac:dyDescent="0.25">
      <c r="A77" s="56" t="s">
        <v>53</v>
      </c>
      <c r="B77" s="44">
        <v>2155</v>
      </c>
      <c r="C77" s="44">
        <v>1631</v>
      </c>
      <c r="D77" s="44">
        <f t="shared" si="7"/>
        <v>524</v>
      </c>
      <c r="E77" s="44">
        <v>80</v>
      </c>
      <c r="F77" s="44">
        <v>9</v>
      </c>
      <c r="G77" s="44">
        <v>435</v>
      </c>
      <c r="H77" s="44">
        <v>8</v>
      </c>
      <c r="I77" s="44">
        <v>427096</v>
      </c>
      <c r="J77" s="44">
        <v>379315</v>
      </c>
      <c r="K77" s="44">
        <f t="shared" si="8"/>
        <v>47781</v>
      </c>
      <c r="L77" s="44">
        <v>7500</v>
      </c>
      <c r="M77" s="44">
        <v>801</v>
      </c>
      <c r="N77" s="44">
        <v>39480</v>
      </c>
      <c r="O77" s="1"/>
    </row>
    <row r="78" spans="1:15" x14ac:dyDescent="0.25">
      <c r="A78" s="56" t="s">
        <v>54</v>
      </c>
      <c r="B78" s="44">
        <v>1601</v>
      </c>
      <c r="C78" s="44">
        <v>1165</v>
      </c>
      <c r="D78" s="44">
        <f t="shared" si="7"/>
        <v>436</v>
      </c>
      <c r="E78" s="44">
        <v>24</v>
      </c>
      <c r="F78" s="44">
        <v>34</v>
      </c>
      <c r="G78" s="44">
        <v>378</v>
      </c>
      <c r="H78" s="44">
        <v>5</v>
      </c>
      <c r="I78" s="44">
        <v>224173</v>
      </c>
      <c r="J78" s="44">
        <v>193537</v>
      </c>
      <c r="K78" s="44">
        <f t="shared" si="8"/>
        <v>30636</v>
      </c>
      <c r="L78" s="44">
        <v>1822</v>
      </c>
      <c r="M78" s="44">
        <v>2584</v>
      </c>
      <c r="N78" s="44">
        <v>26230</v>
      </c>
      <c r="O78" s="1"/>
    </row>
    <row r="79" spans="1:15" x14ac:dyDescent="0.25">
      <c r="A79" s="56" t="s">
        <v>55</v>
      </c>
      <c r="B79" s="44">
        <v>2988</v>
      </c>
      <c r="C79" s="44">
        <v>1750</v>
      </c>
      <c r="D79" s="44">
        <f t="shared" si="7"/>
        <v>1238</v>
      </c>
      <c r="E79" s="44">
        <v>28</v>
      </c>
      <c r="F79" s="44">
        <v>0</v>
      </c>
      <c r="G79" s="44">
        <v>1210</v>
      </c>
      <c r="H79" s="44">
        <v>49</v>
      </c>
      <c r="I79" s="44">
        <v>358622</v>
      </c>
      <c r="J79" s="44">
        <v>266694</v>
      </c>
      <c r="K79" s="44">
        <f t="shared" si="8"/>
        <v>91928</v>
      </c>
      <c r="L79" s="44">
        <v>2129</v>
      </c>
      <c r="M79" s="44">
        <v>0</v>
      </c>
      <c r="N79" s="44">
        <v>89799</v>
      </c>
      <c r="O79" s="1"/>
    </row>
    <row r="80" spans="1:15" x14ac:dyDescent="0.25">
      <c r="A80" s="56" t="s">
        <v>56</v>
      </c>
      <c r="B80" s="44">
        <v>2005</v>
      </c>
      <c r="C80" s="44">
        <v>1284</v>
      </c>
      <c r="D80" s="44">
        <f t="shared" si="7"/>
        <v>721</v>
      </c>
      <c r="E80" s="44">
        <v>24</v>
      </c>
      <c r="F80" s="44">
        <v>76</v>
      </c>
      <c r="G80" s="44">
        <v>621</v>
      </c>
      <c r="H80" s="44">
        <v>39</v>
      </c>
      <c r="I80" s="44">
        <v>267085</v>
      </c>
      <c r="J80" s="44">
        <v>204160</v>
      </c>
      <c r="K80" s="44">
        <f t="shared" si="8"/>
        <v>62925</v>
      </c>
      <c r="L80" s="44">
        <v>2008</v>
      </c>
      <c r="M80" s="44">
        <v>654</v>
      </c>
      <c r="N80" s="44">
        <v>60263</v>
      </c>
      <c r="O80" s="1"/>
    </row>
    <row r="81" spans="1:15" x14ac:dyDescent="0.25">
      <c r="A81" s="56" t="s">
        <v>57</v>
      </c>
      <c r="B81" s="44">
        <v>1667</v>
      </c>
      <c r="C81" s="44">
        <v>1168</v>
      </c>
      <c r="D81" s="44">
        <f t="shared" si="7"/>
        <v>499</v>
      </c>
      <c r="E81" s="44">
        <v>24</v>
      </c>
      <c r="F81" s="44">
        <v>139</v>
      </c>
      <c r="G81" s="44">
        <v>336</v>
      </c>
      <c r="H81" s="44">
        <v>17</v>
      </c>
      <c r="I81" s="44">
        <v>222048</v>
      </c>
      <c r="J81" s="44">
        <v>181234</v>
      </c>
      <c r="K81" s="44">
        <f t="shared" si="8"/>
        <v>40814</v>
      </c>
      <c r="L81" s="44">
        <v>2103</v>
      </c>
      <c r="M81" s="44">
        <v>10563</v>
      </c>
      <c r="N81" s="44">
        <v>28148</v>
      </c>
      <c r="O81" s="1"/>
    </row>
    <row r="82" spans="1:15" x14ac:dyDescent="0.25">
      <c r="A82" s="56" t="s">
        <v>58</v>
      </c>
      <c r="B82" s="44">
        <v>1958</v>
      </c>
      <c r="C82" s="44">
        <v>996</v>
      </c>
      <c r="D82" s="44">
        <f t="shared" si="7"/>
        <v>962</v>
      </c>
      <c r="E82" s="44">
        <v>18</v>
      </c>
      <c r="F82" s="44">
        <v>95</v>
      </c>
      <c r="G82" s="44">
        <v>849</v>
      </c>
      <c r="H82" s="44">
        <v>18</v>
      </c>
      <c r="I82" s="44">
        <v>259325</v>
      </c>
      <c r="J82" s="44">
        <v>183144</v>
      </c>
      <c r="K82" s="44">
        <f t="shared" si="8"/>
        <v>76181</v>
      </c>
      <c r="L82" s="44">
        <v>1362</v>
      </c>
      <c r="M82" s="44">
        <v>5206</v>
      </c>
      <c r="N82" s="44">
        <v>69613</v>
      </c>
      <c r="O82" s="1"/>
    </row>
    <row r="83" spans="1:15" x14ac:dyDescent="0.25">
      <c r="A83" s="56" t="s">
        <v>59</v>
      </c>
      <c r="B83" s="44">
        <v>2125</v>
      </c>
      <c r="C83" s="44">
        <v>1007</v>
      </c>
      <c r="D83" s="44">
        <f t="shared" si="7"/>
        <v>1118</v>
      </c>
      <c r="E83" s="44">
        <v>18</v>
      </c>
      <c r="F83" s="44">
        <v>0</v>
      </c>
      <c r="G83" s="44">
        <v>1100</v>
      </c>
      <c r="H83" s="44">
        <v>26</v>
      </c>
      <c r="I83" s="44">
        <v>253116</v>
      </c>
      <c r="J83" s="44">
        <v>157955</v>
      </c>
      <c r="K83" s="44">
        <f t="shared" si="8"/>
        <v>95161</v>
      </c>
      <c r="L83" s="44">
        <v>1468</v>
      </c>
      <c r="M83" s="44">
        <v>0</v>
      </c>
      <c r="N83" s="44">
        <v>93693</v>
      </c>
      <c r="O83" s="1"/>
    </row>
    <row r="84" spans="1:15" x14ac:dyDescent="0.25">
      <c r="A84" s="56" t="s">
        <v>60</v>
      </c>
      <c r="B84" s="44">
        <v>1394</v>
      </c>
      <c r="C84" s="44">
        <v>858</v>
      </c>
      <c r="D84" s="44">
        <f t="shared" si="7"/>
        <v>536</v>
      </c>
      <c r="E84" s="44">
        <v>16</v>
      </c>
      <c r="F84" s="44">
        <v>0</v>
      </c>
      <c r="G84" s="44">
        <v>520</v>
      </c>
      <c r="H84" s="44">
        <v>5</v>
      </c>
      <c r="I84" s="44">
        <v>179382</v>
      </c>
      <c r="J84" s="44">
        <v>135844</v>
      </c>
      <c r="K84" s="44">
        <f t="shared" si="8"/>
        <v>43538</v>
      </c>
      <c r="L84" s="44">
        <v>1364</v>
      </c>
      <c r="M84" s="44">
        <v>0</v>
      </c>
      <c r="N84" s="44">
        <v>42174</v>
      </c>
      <c r="O84" s="1"/>
    </row>
    <row r="85" spans="1:15" x14ac:dyDescent="0.25">
      <c r="A85" s="56" t="s">
        <v>61</v>
      </c>
      <c r="B85" s="44">
        <v>1921</v>
      </c>
      <c r="C85" s="44">
        <v>1322</v>
      </c>
      <c r="D85" s="44">
        <f t="shared" si="7"/>
        <v>599</v>
      </c>
      <c r="E85" s="44">
        <v>38</v>
      </c>
      <c r="F85" s="44">
        <v>32</v>
      </c>
      <c r="G85" s="44">
        <v>529</v>
      </c>
      <c r="H85" s="44">
        <v>26</v>
      </c>
      <c r="I85" s="44">
        <v>255232</v>
      </c>
      <c r="J85" s="44">
        <v>206632</v>
      </c>
      <c r="K85" s="44">
        <f t="shared" si="8"/>
        <v>48600</v>
      </c>
      <c r="L85" s="44">
        <v>2980</v>
      </c>
      <c r="M85" s="44">
        <v>2432</v>
      </c>
      <c r="N85" s="44">
        <v>43188</v>
      </c>
      <c r="O85" s="1"/>
    </row>
    <row r="86" spans="1:15" x14ac:dyDescent="0.25">
      <c r="A86" s="56" t="s">
        <v>62</v>
      </c>
      <c r="B86" s="44">
        <v>1448</v>
      </c>
      <c r="C86" s="44">
        <v>1384</v>
      </c>
      <c r="D86" s="44">
        <f t="shared" si="7"/>
        <v>64</v>
      </c>
      <c r="E86" s="44">
        <v>14</v>
      </c>
      <c r="F86" s="44">
        <v>8</v>
      </c>
      <c r="G86" s="44">
        <v>42</v>
      </c>
      <c r="H86" s="44">
        <v>3</v>
      </c>
      <c r="I86" s="44">
        <v>258493</v>
      </c>
      <c r="J86" s="44">
        <v>253797</v>
      </c>
      <c r="K86" s="44">
        <f t="shared" si="8"/>
        <v>4696</v>
      </c>
      <c r="L86" s="44">
        <v>1161</v>
      </c>
      <c r="M86" s="44">
        <v>608</v>
      </c>
      <c r="N86" s="44">
        <v>2927</v>
      </c>
      <c r="O86" s="1"/>
    </row>
    <row r="87" spans="1:15" x14ac:dyDescent="0.25">
      <c r="A87" s="56" t="s">
        <v>63</v>
      </c>
      <c r="B87" s="44">
        <v>1361</v>
      </c>
      <c r="C87" s="44">
        <v>1282</v>
      </c>
      <c r="D87" s="44">
        <f t="shared" si="7"/>
        <v>79</v>
      </c>
      <c r="E87" s="44">
        <v>38</v>
      </c>
      <c r="F87" s="44">
        <v>0</v>
      </c>
      <c r="G87" s="44">
        <v>41</v>
      </c>
      <c r="H87" s="44">
        <v>3</v>
      </c>
      <c r="I87" s="44">
        <v>207755</v>
      </c>
      <c r="J87" s="44">
        <v>201493</v>
      </c>
      <c r="K87" s="44">
        <f t="shared" si="8"/>
        <v>6262</v>
      </c>
      <c r="L87" s="44">
        <v>3398</v>
      </c>
      <c r="M87" s="44">
        <v>0</v>
      </c>
      <c r="N87" s="44">
        <v>2864</v>
      </c>
      <c r="O87" s="1"/>
    </row>
    <row r="88" spans="1:15" x14ac:dyDescent="0.25">
      <c r="A88" s="56" t="s">
        <v>64</v>
      </c>
      <c r="B88" s="44">
        <v>1931</v>
      </c>
      <c r="C88" s="44">
        <v>1329</v>
      </c>
      <c r="D88" s="44">
        <f t="shared" si="7"/>
        <v>602</v>
      </c>
      <c r="E88" s="44">
        <v>18</v>
      </c>
      <c r="F88" s="44">
        <v>96</v>
      </c>
      <c r="G88" s="44">
        <v>488</v>
      </c>
      <c r="H88" s="44">
        <v>25</v>
      </c>
      <c r="I88" s="44">
        <v>308220</v>
      </c>
      <c r="J88" s="44">
        <v>237070</v>
      </c>
      <c r="K88" s="44">
        <f t="shared" si="8"/>
        <v>71150</v>
      </c>
      <c r="L88" s="44">
        <v>1383</v>
      </c>
      <c r="M88" s="44">
        <v>9334</v>
      </c>
      <c r="N88" s="44">
        <v>60433</v>
      </c>
      <c r="O88" s="1"/>
    </row>
    <row r="89" spans="1:15" x14ac:dyDescent="0.25">
      <c r="A89" s="56" t="s">
        <v>65</v>
      </c>
      <c r="B89" s="44">
        <v>1200</v>
      </c>
      <c r="C89" s="44">
        <v>1145</v>
      </c>
      <c r="D89" s="44">
        <f t="shared" si="7"/>
        <v>55</v>
      </c>
      <c r="E89" s="44">
        <v>6</v>
      </c>
      <c r="F89" s="44">
        <v>3</v>
      </c>
      <c r="G89" s="44">
        <v>46</v>
      </c>
      <c r="H89" s="44">
        <v>3</v>
      </c>
      <c r="I89" s="44">
        <v>196473</v>
      </c>
      <c r="J89" s="44">
        <v>192456</v>
      </c>
      <c r="K89" s="44">
        <f t="shared" si="8"/>
        <v>4017</v>
      </c>
      <c r="L89" s="44">
        <v>544</v>
      </c>
      <c r="M89" s="44">
        <v>309</v>
      </c>
      <c r="N89" s="44">
        <v>3164</v>
      </c>
      <c r="O89" s="1"/>
    </row>
    <row r="90" spans="1:15" x14ac:dyDescent="0.25">
      <c r="A90" s="56" t="s">
        <v>66</v>
      </c>
      <c r="B90" s="44">
        <v>3720</v>
      </c>
      <c r="C90" s="44">
        <v>1074</v>
      </c>
      <c r="D90" s="44">
        <f t="shared" si="7"/>
        <v>2646</v>
      </c>
      <c r="E90" s="44">
        <v>22</v>
      </c>
      <c r="F90" s="44">
        <v>328</v>
      </c>
      <c r="G90" s="44">
        <v>2296</v>
      </c>
      <c r="H90" s="44">
        <v>51</v>
      </c>
      <c r="I90" s="44">
        <v>509754</v>
      </c>
      <c r="J90" s="44">
        <v>188458</v>
      </c>
      <c r="K90" s="44">
        <f t="shared" si="8"/>
        <v>321296</v>
      </c>
      <c r="L90" s="44">
        <v>1645</v>
      </c>
      <c r="M90" s="44">
        <v>20511</v>
      </c>
      <c r="N90" s="44">
        <v>299140</v>
      </c>
      <c r="O90" s="1"/>
    </row>
    <row r="91" spans="1:15" x14ac:dyDescent="0.25">
      <c r="A91" s="56" t="s">
        <v>67</v>
      </c>
      <c r="B91" s="44">
        <v>2060</v>
      </c>
      <c r="C91" s="44">
        <v>936</v>
      </c>
      <c r="D91" s="44">
        <f t="shared" si="7"/>
        <v>1124</v>
      </c>
      <c r="E91" s="44">
        <v>42</v>
      </c>
      <c r="F91" s="44">
        <v>0</v>
      </c>
      <c r="G91" s="44">
        <v>1082</v>
      </c>
      <c r="H91" s="44">
        <v>58</v>
      </c>
      <c r="I91" s="44">
        <v>254742</v>
      </c>
      <c r="J91" s="44">
        <v>179928</v>
      </c>
      <c r="K91" s="44">
        <f t="shared" si="8"/>
        <v>74814</v>
      </c>
      <c r="L91" s="44">
        <v>3724</v>
      </c>
      <c r="M91" s="44">
        <v>0</v>
      </c>
      <c r="N91" s="44">
        <v>71090</v>
      </c>
      <c r="O91" s="1"/>
    </row>
    <row r="92" spans="1:15" x14ac:dyDescent="0.25">
      <c r="A92" s="56" t="s">
        <v>69</v>
      </c>
      <c r="B92" s="44">
        <v>947</v>
      </c>
      <c r="C92" s="44">
        <v>803</v>
      </c>
      <c r="D92" s="44">
        <f t="shared" si="7"/>
        <v>144</v>
      </c>
      <c r="E92" s="44">
        <v>30</v>
      </c>
      <c r="F92" s="44">
        <v>8</v>
      </c>
      <c r="G92" s="44">
        <v>106</v>
      </c>
      <c r="H92" s="44">
        <v>3</v>
      </c>
      <c r="I92" s="44">
        <v>149122</v>
      </c>
      <c r="J92" s="44">
        <v>137142</v>
      </c>
      <c r="K92" s="44">
        <f t="shared" si="8"/>
        <v>11980</v>
      </c>
      <c r="L92" s="44">
        <v>2639</v>
      </c>
      <c r="M92" s="44">
        <v>120</v>
      </c>
      <c r="N92" s="44">
        <v>9221</v>
      </c>
      <c r="O92" s="1"/>
    </row>
    <row r="93" spans="1:15" x14ac:dyDescent="0.25">
      <c r="A93" s="56" t="s">
        <v>72</v>
      </c>
      <c r="B93" s="44">
        <v>1299</v>
      </c>
      <c r="C93" s="44">
        <v>956</v>
      </c>
      <c r="D93" s="44">
        <f t="shared" si="7"/>
        <v>343</v>
      </c>
      <c r="E93" s="44">
        <v>32</v>
      </c>
      <c r="F93" s="44">
        <v>31</v>
      </c>
      <c r="G93" s="44">
        <v>280</v>
      </c>
      <c r="H93" s="44">
        <v>24</v>
      </c>
      <c r="I93" s="44">
        <v>206305</v>
      </c>
      <c r="J93" s="44">
        <v>168884</v>
      </c>
      <c r="K93" s="44">
        <f t="shared" si="8"/>
        <v>37421</v>
      </c>
      <c r="L93" s="44">
        <v>2503</v>
      </c>
      <c r="M93" s="44">
        <v>1305</v>
      </c>
      <c r="N93" s="44">
        <v>33613</v>
      </c>
      <c r="O93" s="1"/>
    </row>
    <row r="94" spans="1:15" x14ac:dyDescent="0.25">
      <c r="A94" s="56" t="s">
        <v>73</v>
      </c>
      <c r="B94" s="44">
        <v>1375</v>
      </c>
      <c r="C94" s="44">
        <v>591</v>
      </c>
      <c r="D94" s="44">
        <f t="shared" si="7"/>
        <v>784</v>
      </c>
      <c r="E94" s="44">
        <v>22</v>
      </c>
      <c r="F94" s="44">
        <v>11</v>
      </c>
      <c r="G94" s="44">
        <v>751</v>
      </c>
      <c r="H94" s="44">
        <v>25</v>
      </c>
      <c r="I94" s="44">
        <v>160124</v>
      </c>
      <c r="J94" s="44">
        <v>94583</v>
      </c>
      <c r="K94" s="44">
        <f t="shared" si="8"/>
        <v>65541</v>
      </c>
      <c r="L94" s="44">
        <v>1912</v>
      </c>
      <c r="M94" s="44">
        <v>429</v>
      </c>
      <c r="N94" s="44">
        <v>63200</v>
      </c>
      <c r="O94" s="1"/>
    </row>
    <row r="95" spans="1:15" x14ac:dyDescent="0.25">
      <c r="A95" s="56" t="s">
        <v>74</v>
      </c>
      <c r="B95" s="44">
        <v>1223</v>
      </c>
      <c r="C95" s="44">
        <v>654</v>
      </c>
      <c r="D95" s="44">
        <f t="shared" si="7"/>
        <v>569</v>
      </c>
      <c r="E95" s="44">
        <v>40</v>
      </c>
      <c r="F95" s="44">
        <v>4</v>
      </c>
      <c r="G95" s="44">
        <v>525</v>
      </c>
      <c r="H95" s="44">
        <v>28</v>
      </c>
      <c r="I95" s="44">
        <v>172639</v>
      </c>
      <c r="J95" s="44">
        <v>118024</v>
      </c>
      <c r="K95" s="44">
        <f t="shared" si="8"/>
        <v>54615</v>
      </c>
      <c r="L95" s="44">
        <v>3554</v>
      </c>
      <c r="M95" s="44">
        <v>412</v>
      </c>
      <c r="N95" s="44">
        <v>50649</v>
      </c>
      <c r="O95" s="1"/>
    </row>
    <row r="96" spans="1:15" x14ac:dyDescent="0.25">
      <c r="A96" s="56" t="s">
        <v>75</v>
      </c>
      <c r="B96" s="44">
        <v>1534</v>
      </c>
      <c r="C96" s="44">
        <v>855</v>
      </c>
      <c r="D96" s="44">
        <f t="shared" si="7"/>
        <v>679</v>
      </c>
      <c r="E96" s="44">
        <v>32</v>
      </c>
      <c r="F96" s="44">
        <v>63</v>
      </c>
      <c r="G96" s="44">
        <v>584</v>
      </c>
      <c r="H96" s="44">
        <v>12</v>
      </c>
      <c r="I96" s="44">
        <v>211317</v>
      </c>
      <c r="J96" s="44">
        <v>145523</v>
      </c>
      <c r="K96" s="44">
        <f t="shared" si="8"/>
        <v>65794</v>
      </c>
      <c r="L96" s="44">
        <v>2854</v>
      </c>
      <c r="M96" s="44">
        <v>6490</v>
      </c>
      <c r="N96" s="44">
        <v>56450</v>
      </c>
      <c r="O96" s="1"/>
    </row>
    <row r="97" spans="1:15" x14ac:dyDescent="0.25">
      <c r="A97" s="56" t="s">
        <v>76</v>
      </c>
      <c r="B97" s="44">
        <v>1497</v>
      </c>
      <c r="C97" s="44">
        <v>759</v>
      </c>
      <c r="D97" s="44">
        <f t="shared" ref="D97:D122" si="9">SUM(E97:G97)</f>
        <v>738</v>
      </c>
      <c r="E97" s="44">
        <v>50</v>
      </c>
      <c r="F97" s="44">
        <v>0</v>
      </c>
      <c r="G97" s="44">
        <v>688</v>
      </c>
      <c r="H97" s="44">
        <v>27</v>
      </c>
      <c r="I97" s="44">
        <v>211133</v>
      </c>
      <c r="J97" s="44">
        <v>128360</v>
      </c>
      <c r="K97" s="44">
        <f t="shared" si="8"/>
        <v>82773</v>
      </c>
      <c r="L97" s="44">
        <v>4485</v>
      </c>
      <c r="M97" s="44">
        <v>0</v>
      </c>
      <c r="N97" s="44">
        <v>78288</v>
      </c>
      <c r="O97" s="1"/>
    </row>
    <row r="98" spans="1:15" x14ac:dyDescent="0.25">
      <c r="A98" s="56" t="s">
        <v>78</v>
      </c>
      <c r="B98" s="44">
        <v>1502</v>
      </c>
      <c r="C98" s="44">
        <v>864</v>
      </c>
      <c r="D98" s="44">
        <f t="shared" si="9"/>
        <v>638</v>
      </c>
      <c r="E98" s="44">
        <v>20</v>
      </c>
      <c r="F98" s="44">
        <v>11</v>
      </c>
      <c r="G98" s="44">
        <v>607</v>
      </c>
      <c r="H98" s="44">
        <v>20</v>
      </c>
      <c r="I98" s="44">
        <v>204229</v>
      </c>
      <c r="J98" s="44">
        <v>140566</v>
      </c>
      <c r="K98" s="44">
        <f t="shared" si="8"/>
        <v>63663</v>
      </c>
      <c r="L98" s="44">
        <v>1539</v>
      </c>
      <c r="M98" s="44">
        <v>1147</v>
      </c>
      <c r="N98" s="44">
        <v>60977</v>
      </c>
      <c r="O98" s="1"/>
    </row>
    <row r="99" spans="1:15" x14ac:dyDescent="0.25">
      <c r="A99" s="56" t="s">
        <v>79</v>
      </c>
      <c r="B99" s="44">
        <v>1117</v>
      </c>
      <c r="C99" s="44">
        <v>1027</v>
      </c>
      <c r="D99" s="44">
        <f t="shared" si="9"/>
        <v>90</v>
      </c>
      <c r="E99" s="44">
        <v>20</v>
      </c>
      <c r="F99" s="44">
        <v>0</v>
      </c>
      <c r="G99" s="44">
        <v>70</v>
      </c>
      <c r="H99" s="44">
        <v>6</v>
      </c>
      <c r="I99" s="44">
        <v>193788</v>
      </c>
      <c r="J99" s="44">
        <v>183378</v>
      </c>
      <c r="K99" s="44">
        <f t="shared" si="8"/>
        <v>10410</v>
      </c>
      <c r="L99" s="44">
        <v>2603</v>
      </c>
      <c r="M99" s="44">
        <v>0</v>
      </c>
      <c r="N99" s="44">
        <v>7807</v>
      </c>
      <c r="O99" s="1"/>
    </row>
    <row r="100" spans="1:15" x14ac:dyDescent="0.25">
      <c r="A100" s="56" t="s">
        <v>80</v>
      </c>
      <c r="B100" s="44">
        <v>1574</v>
      </c>
      <c r="C100" s="44">
        <v>827</v>
      </c>
      <c r="D100" s="44">
        <f t="shared" si="9"/>
        <v>747</v>
      </c>
      <c r="E100" s="44">
        <v>110</v>
      </c>
      <c r="F100" s="44">
        <v>18</v>
      </c>
      <c r="G100" s="44">
        <v>619</v>
      </c>
      <c r="H100" s="44">
        <v>17</v>
      </c>
      <c r="I100" s="44">
        <v>188972</v>
      </c>
      <c r="J100" s="44">
        <v>142451</v>
      </c>
      <c r="K100" s="44">
        <f t="shared" si="8"/>
        <v>46521</v>
      </c>
      <c r="L100" s="44">
        <v>8525</v>
      </c>
      <c r="M100" s="44">
        <v>1448</v>
      </c>
      <c r="N100" s="44">
        <v>36548</v>
      </c>
      <c r="O100" s="1"/>
    </row>
    <row r="101" spans="1:15" x14ac:dyDescent="0.25">
      <c r="A101" s="56" t="s">
        <v>81</v>
      </c>
      <c r="B101" s="44">
        <v>1089</v>
      </c>
      <c r="C101" s="44">
        <v>690</v>
      </c>
      <c r="D101" s="44">
        <f t="shared" si="9"/>
        <v>399</v>
      </c>
      <c r="E101" s="44">
        <v>20</v>
      </c>
      <c r="F101" s="44">
        <v>0</v>
      </c>
      <c r="G101" s="44">
        <v>379</v>
      </c>
      <c r="H101" s="44">
        <v>15</v>
      </c>
      <c r="I101" s="44">
        <v>148950</v>
      </c>
      <c r="J101" s="44">
        <v>120466</v>
      </c>
      <c r="K101" s="44">
        <f t="shared" si="8"/>
        <v>28484</v>
      </c>
      <c r="L101" s="44">
        <v>3135</v>
      </c>
      <c r="M101" s="44">
        <v>0</v>
      </c>
      <c r="N101" s="44">
        <v>25349</v>
      </c>
      <c r="O101" s="1"/>
    </row>
    <row r="102" spans="1:15" x14ac:dyDescent="0.25">
      <c r="A102" s="56" t="s">
        <v>82</v>
      </c>
      <c r="B102" s="44">
        <v>1094</v>
      </c>
      <c r="C102" s="44">
        <v>766</v>
      </c>
      <c r="D102" s="44">
        <f t="shared" si="9"/>
        <v>328</v>
      </c>
      <c r="E102" s="44">
        <v>12</v>
      </c>
      <c r="F102" s="44">
        <v>11</v>
      </c>
      <c r="G102" s="44">
        <v>305</v>
      </c>
      <c r="H102" s="44">
        <v>7</v>
      </c>
      <c r="I102" s="44">
        <v>189786</v>
      </c>
      <c r="J102" s="44">
        <v>123399</v>
      </c>
      <c r="K102" s="44">
        <f t="shared" si="8"/>
        <v>66387</v>
      </c>
      <c r="L102" s="44">
        <v>1701</v>
      </c>
      <c r="M102" s="44">
        <v>1077</v>
      </c>
      <c r="N102" s="44">
        <v>63609</v>
      </c>
      <c r="O102" s="1"/>
    </row>
    <row r="103" spans="1:15" x14ac:dyDescent="0.25">
      <c r="A103" s="56" t="s">
        <v>83</v>
      </c>
      <c r="B103" s="44">
        <v>1318</v>
      </c>
      <c r="C103" s="44">
        <v>598</v>
      </c>
      <c r="D103" s="44">
        <f t="shared" si="9"/>
        <v>720</v>
      </c>
      <c r="E103" s="44">
        <v>14</v>
      </c>
      <c r="F103" s="44">
        <v>0</v>
      </c>
      <c r="G103" s="44">
        <v>706</v>
      </c>
      <c r="H103" s="44">
        <v>32</v>
      </c>
      <c r="I103" s="44">
        <v>151163</v>
      </c>
      <c r="J103" s="44">
        <v>112415</v>
      </c>
      <c r="K103" s="44">
        <f t="shared" si="8"/>
        <v>38748</v>
      </c>
      <c r="L103" s="44">
        <v>2227</v>
      </c>
      <c r="M103" s="44">
        <v>0</v>
      </c>
      <c r="N103" s="44">
        <v>36521</v>
      </c>
      <c r="O103" s="1"/>
    </row>
    <row r="104" spans="1:15" x14ac:dyDescent="0.25">
      <c r="A104" s="56" t="s">
        <v>84</v>
      </c>
      <c r="B104" s="44">
        <v>830</v>
      </c>
      <c r="C104" s="44">
        <v>702</v>
      </c>
      <c r="D104" s="44">
        <f t="shared" si="9"/>
        <v>128</v>
      </c>
      <c r="E104" s="44">
        <v>18</v>
      </c>
      <c r="F104" s="44">
        <v>4</v>
      </c>
      <c r="G104" s="44">
        <v>106</v>
      </c>
      <c r="H104" s="44">
        <v>2</v>
      </c>
      <c r="I104" s="44">
        <v>134723</v>
      </c>
      <c r="J104" s="44">
        <v>123987</v>
      </c>
      <c r="K104" s="44">
        <f t="shared" si="8"/>
        <v>10736</v>
      </c>
      <c r="L104" s="44">
        <v>2151</v>
      </c>
      <c r="M104" s="44">
        <v>110</v>
      </c>
      <c r="N104" s="44">
        <v>8475</v>
      </c>
      <c r="O104" s="1"/>
    </row>
    <row r="105" spans="1:15" x14ac:dyDescent="0.25">
      <c r="A105" s="56" t="s">
        <v>85</v>
      </c>
      <c r="B105" s="44">
        <v>815</v>
      </c>
      <c r="C105" s="44">
        <v>508</v>
      </c>
      <c r="D105" s="44">
        <f t="shared" si="9"/>
        <v>307</v>
      </c>
      <c r="E105" s="44">
        <v>16</v>
      </c>
      <c r="F105" s="44">
        <v>0</v>
      </c>
      <c r="G105" s="44">
        <v>291</v>
      </c>
      <c r="H105" s="44">
        <v>3</v>
      </c>
      <c r="I105" s="44">
        <v>120743</v>
      </c>
      <c r="J105" s="44">
        <v>95984</v>
      </c>
      <c r="K105" s="44">
        <f t="shared" si="8"/>
        <v>24759</v>
      </c>
      <c r="L105" s="44">
        <v>2212</v>
      </c>
      <c r="M105" s="44">
        <v>0</v>
      </c>
      <c r="N105" s="44">
        <v>22547</v>
      </c>
      <c r="O105" s="1"/>
    </row>
    <row r="106" spans="1:15" x14ac:dyDescent="0.25">
      <c r="A106" s="56" t="s">
        <v>86</v>
      </c>
      <c r="B106" s="44">
        <v>713</v>
      </c>
      <c r="C106" s="44">
        <v>281</v>
      </c>
      <c r="D106" s="44">
        <f t="shared" si="9"/>
        <v>432</v>
      </c>
      <c r="E106" s="44">
        <v>0</v>
      </c>
      <c r="F106" s="44">
        <v>8</v>
      </c>
      <c r="G106" s="44">
        <v>424</v>
      </c>
      <c r="H106" s="44">
        <v>12</v>
      </c>
      <c r="I106" s="44">
        <v>83757</v>
      </c>
      <c r="J106" s="44">
        <v>54364</v>
      </c>
      <c r="K106" s="44">
        <f t="shared" si="8"/>
        <v>29393</v>
      </c>
      <c r="L106" s="44">
        <v>0</v>
      </c>
      <c r="M106" s="44">
        <v>898</v>
      </c>
      <c r="N106" s="44">
        <v>28495</v>
      </c>
      <c r="O106" s="1"/>
    </row>
    <row r="107" spans="1:15" x14ac:dyDescent="0.25">
      <c r="A107" s="56" t="s">
        <v>87</v>
      </c>
      <c r="B107" s="44">
        <v>1061</v>
      </c>
      <c r="C107" s="44">
        <v>326</v>
      </c>
      <c r="D107" s="44">
        <f t="shared" si="9"/>
        <v>735</v>
      </c>
      <c r="E107" s="44">
        <v>16</v>
      </c>
      <c r="F107" s="44">
        <v>21</v>
      </c>
      <c r="G107" s="44">
        <v>698</v>
      </c>
      <c r="H107" s="44">
        <v>23</v>
      </c>
      <c r="I107" s="44">
        <v>110150</v>
      </c>
      <c r="J107" s="44">
        <v>61471</v>
      </c>
      <c r="K107" s="44">
        <f t="shared" si="8"/>
        <v>48679</v>
      </c>
      <c r="L107" s="44">
        <v>1347</v>
      </c>
      <c r="M107" s="44">
        <v>3623</v>
      </c>
      <c r="N107" s="44">
        <v>43709</v>
      </c>
      <c r="O107" s="1"/>
    </row>
    <row r="108" spans="1:15" x14ac:dyDescent="0.25">
      <c r="A108" s="56" t="s">
        <v>88</v>
      </c>
      <c r="B108" s="44">
        <v>708</v>
      </c>
      <c r="C108" s="44">
        <v>467</v>
      </c>
      <c r="D108" s="44">
        <f t="shared" si="9"/>
        <v>241</v>
      </c>
      <c r="E108" s="44">
        <v>8</v>
      </c>
      <c r="F108" s="44">
        <v>0</v>
      </c>
      <c r="G108" s="44">
        <v>233</v>
      </c>
      <c r="H108" s="44">
        <v>7</v>
      </c>
      <c r="I108" s="44">
        <v>94229</v>
      </c>
      <c r="J108" s="44">
        <v>79394</v>
      </c>
      <c r="K108" s="44">
        <f t="shared" si="8"/>
        <v>14835</v>
      </c>
      <c r="L108" s="44">
        <v>1025</v>
      </c>
      <c r="M108" s="44">
        <v>0</v>
      </c>
      <c r="N108" s="44">
        <v>13810</v>
      </c>
      <c r="O108" s="1"/>
    </row>
    <row r="109" spans="1:15" x14ac:dyDescent="0.25">
      <c r="A109" s="56" t="s">
        <v>89</v>
      </c>
      <c r="B109" s="44">
        <v>688</v>
      </c>
      <c r="C109" s="44">
        <v>454</v>
      </c>
      <c r="D109" s="44">
        <f t="shared" si="9"/>
        <v>234</v>
      </c>
      <c r="E109" s="44">
        <v>2</v>
      </c>
      <c r="F109" s="44">
        <v>0</v>
      </c>
      <c r="G109" s="44">
        <v>232</v>
      </c>
      <c r="H109" s="44">
        <v>4</v>
      </c>
      <c r="I109" s="44">
        <v>94100</v>
      </c>
      <c r="J109" s="44">
        <v>71646</v>
      </c>
      <c r="K109" s="44">
        <f t="shared" si="8"/>
        <v>22454</v>
      </c>
      <c r="L109" s="44">
        <v>371</v>
      </c>
      <c r="M109" s="44">
        <v>0</v>
      </c>
      <c r="N109" s="44">
        <v>22083</v>
      </c>
      <c r="O109" s="1"/>
    </row>
    <row r="110" spans="1:15" x14ac:dyDescent="0.25">
      <c r="A110" s="56" t="s">
        <v>90</v>
      </c>
      <c r="B110" s="44">
        <v>785</v>
      </c>
      <c r="C110" s="44">
        <v>493</v>
      </c>
      <c r="D110" s="44">
        <f t="shared" si="9"/>
        <v>292</v>
      </c>
      <c r="E110" s="44">
        <v>8</v>
      </c>
      <c r="F110" s="44">
        <v>11</v>
      </c>
      <c r="G110" s="44">
        <v>273</v>
      </c>
      <c r="H110" s="44">
        <v>8</v>
      </c>
      <c r="I110" s="44">
        <v>94396</v>
      </c>
      <c r="J110" s="44">
        <v>80998</v>
      </c>
      <c r="K110" s="44">
        <f t="shared" si="8"/>
        <v>13398</v>
      </c>
      <c r="L110" s="44">
        <v>750</v>
      </c>
      <c r="M110" s="44">
        <v>825</v>
      </c>
      <c r="N110" s="44">
        <v>11823</v>
      </c>
      <c r="O110" s="1"/>
    </row>
    <row r="111" spans="1:15" x14ac:dyDescent="0.25">
      <c r="A111" s="56" t="s">
        <v>91</v>
      </c>
      <c r="B111" s="44">
        <v>938</v>
      </c>
      <c r="C111" s="44">
        <v>706</v>
      </c>
      <c r="D111" s="44">
        <f t="shared" si="9"/>
        <v>232</v>
      </c>
      <c r="E111" s="44">
        <v>4</v>
      </c>
      <c r="F111" s="44">
        <v>0</v>
      </c>
      <c r="G111" s="44">
        <v>228</v>
      </c>
      <c r="H111" s="44">
        <v>4</v>
      </c>
      <c r="I111" s="44">
        <v>128889</v>
      </c>
      <c r="J111" s="44">
        <v>114662</v>
      </c>
      <c r="K111" s="44">
        <f t="shared" si="8"/>
        <v>14227</v>
      </c>
      <c r="L111" s="44">
        <v>430</v>
      </c>
      <c r="M111" s="44">
        <v>0</v>
      </c>
      <c r="N111" s="44">
        <v>13797</v>
      </c>
      <c r="O111" s="1"/>
    </row>
    <row r="112" spans="1:15" x14ac:dyDescent="0.25">
      <c r="A112" s="56" t="s">
        <v>92</v>
      </c>
      <c r="B112" s="44">
        <v>522</v>
      </c>
      <c r="C112" s="44">
        <v>504</v>
      </c>
      <c r="D112" s="44">
        <f t="shared" si="9"/>
        <v>48</v>
      </c>
      <c r="E112" s="44">
        <v>2</v>
      </c>
      <c r="F112" s="44">
        <v>0</v>
      </c>
      <c r="G112" s="44">
        <v>46</v>
      </c>
      <c r="H112" s="44">
        <v>2</v>
      </c>
      <c r="I112" s="44">
        <v>86533</v>
      </c>
      <c r="J112" s="44">
        <v>81814</v>
      </c>
      <c r="K112" s="44">
        <f t="shared" si="8"/>
        <v>4719</v>
      </c>
      <c r="L112" s="44">
        <v>180</v>
      </c>
      <c r="M112" s="44">
        <v>0</v>
      </c>
      <c r="N112" s="44">
        <v>4539</v>
      </c>
      <c r="O112" s="1"/>
    </row>
    <row r="113" spans="1:15" x14ac:dyDescent="0.25">
      <c r="A113" s="56" t="s">
        <v>93</v>
      </c>
      <c r="B113" s="44">
        <v>1269</v>
      </c>
      <c r="C113" s="44">
        <v>760</v>
      </c>
      <c r="D113" s="44">
        <f t="shared" si="9"/>
        <v>509</v>
      </c>
      <c r="E113" s="44">
        <v>0</v>
      </c>
      <c r="F113" s="44">
        <v>0</v>
      </c>
      <c r="G113" s="44">
        <v>509</v>
      </c>
      <c r="H113" s="44">
        <v>14</v>
      </c>
      <c r="I113" s="44">
        <v>138449</v>
      </c>
      <c r="J113" s="44">
        <v>130988</v>
      </c>
      <c r="K113" s="44">
        <f t="shared" si="8"/>
        <v>7461</v>
      </c>
      <c r="L113" s="44">
        <v>0</v>
      </c>
      <c r="M113" s="44">
        <v>0</v>
      </c>
      <c r="N113" s="44">
        <v>7461</v>
      </c>
      <c r="O113" s="1"/>
    </row>
    <row r="114" spans="1:15" x14ac:dyDescent="0.25">
      <c r="A114" s="56" t="s">
        <v>94</v>
      </c>
      <c r="B114" s="44">
        <v>876</v>
      </c>
      <c r="C114" s="44">
        <v>861</v>
      </c>
      <c r="D114" s="44">
        <f t="shared" si="9"/>
        <v>15</v>
      </c>
      <c r="E114" s="44">
        <v>0</v>
      </c>
      <c r="F114" s="44">
        <v>0</v>
      </c>
      <c r="G114" s="44">
        <v>15</v>
      </c>
      <c r="H114" s="44">
        <v>2</v>
      </c>
      <c r="I114" s="44">
        <v>129042</v>
      </c>
      <c r="J114" s="44">
        <v>128651</v>
      </c>
      <c r="K114" s="44">
        <f t="shared" si="8"/>
        <v>391</v>
      </c>
      <c r="L114" s="44">
        <v>0</v>
      </c>
      <c r="M114" s="44">
        <v>0</v>
      </c>
      <c r="N114" s="44">
        <v>391</v>
      </c>
      <c r="O114" s="1"/>
    </row>
    <row r="115" spans="1:15" x14ac:dyDescent="0.25">
      <c r="A115" s="56" t="s">
        <v>95</v>
      </c>
      <c r="B115" s="44">
        <v>745</v>
      </c>
      <c r="C115" s="44">
        <v>733</v>
      </c>
      <c r="D115" s="44">
        <f t="shared" si="9"/>
        <v>12</v>
      </c>
      <c r="E115" s="44">
        <v>0</v>
      </c>
      <c r="F115" s="44">
        <v>0</v>
      </c>
      <c r="G115" s="44">
        <v>12</v>
      </c>
      <c r="H115" s="44">
        <v>1</v>
      </c>
      <c r="I115" s="44">
        <v>133379</v>
      </c>
      <c r="J115" s="44">
        <v>132660</v>
      </c>
      <c r="K115" s="44">
        <f t="shared" si="8"/>
        <v>719</v>
      </c>
      <c r="L115" s="43">
        <v>0</v>
      </c>
      <c r="M115" s="43">
        <v>0</v>
      </c>
      <c r="N115" s="43">
        <v>719</v>
      </c>
      <c r="O115" s="1"/>
    </row>
    <row r="116" spans="1:15" x14ac:dyDescent="0.25">
      <c r="A116" s="56" t="s">
        <v>96</v>
      </c>
      <c r="B116" s="44">
        <v>591</v>
      </c>
      <c r="C116" s="44">
        <v>549</v>
      </c>
      <c r="D116" s="44">
        <f t="shared" si="9"/>
        <v>42</v>
      </c>
      <c r="E116" s="44">
        <v>10</v>
      </c>
      <c r="F116" s="44">
        <v>0</v>
      </c>
      <c r="G116" s="44">
        <v>32</v>
      </c>
      <c r="H116" s="44">
        <v>2</v>
      </c>
      <c r="I116" s="44">
        <v>98018</v>
      </c>
      <c r="J116" s="44">
        <v>93699</v>
      </c>
      <c r="K116" s="44">
        <f t="shared" si="8"/>
        <v>4319</v>
      </c>
      <c r="L116" s="44">
        <v>969</v>
      </c>
      <c r="M116" s="44">
        <v>0</v>
      </c>
      <c r="N116" s="44">
        <v>3350</v>
      </c>
      <c r="O116" s="1"/>
    </row>
    <row r="117" spans="1:15" x14ac:dyDescent="0.25">
      <c r="A117" s="56" t="s">
        <v>97</v>
      </c>
      <c r="B117" s="44">
        <v>476</v>
      </c>
      <c r="C117" s="44">
        <v>469</v>
      </c>
      <c r="D117" s="44">
        <f t="shared" si="9"/>
        <v>7</v>
      </c>
      <c r="E117" s="44">
        <v>0</v>
      </c>
      <c r="F117" s="44">
        <v>0</v>
      </c>
      <c r="G117" s="44">
        <v>7</v>
      </c>
      <c r="H117" s="44">
        <v>1</v>
      </c>
      <c r="I117" s="44">
        <v>81160</v>
      </c>
      <c r="J117" s="44">
        <v>80740</v>
      </c>
      <c r="K117" s="44">
        <f t="shared" si="8"/>
        <v>420</v>
      </c>
      <c r="L117" s="44">
        <v>0</v>
      </c>
      <c r="M117" s="44">
        <v>0</v>
      </c>
      <c r="N117" s="44">
        <v>420</v>
      </c>
      <c r="O117" s="1"/>
    </row>
    <row r="118" spans="1:15" x14ac:dyDescent="0.25">
      <c r="A118" s="56" t="s">
        <v>98</v>
      </c>
      <c r="B118" s="44">
        <v>626</v>
      </c>
      <c r="C118" s="44">
        <v>374</v>
      </c>
      <c r="D118" s="44">
        <f t="shared" si="9"/>
        <v>252</v>
      </c>
      <c r="E118" s="44">
        <v>0</v>
      </c>
      <c r="F118" s="44">
        <v>0</v>
      </c>
      <c r="G118" s="44">
        <v>252</v>
      </c>
      <c r="H118" s="44">
        <v>11</v>
      </c>
      <c r="I118" s="44">
        <v>87747</v>
      </c>
      <c r="J118" s="44">
        <v>71351</v>
      </c>
      <c r="K118" s="44">
        <f t="shared" si="8"/>
        <v>16396</v>
      </c>
      <c r="L118" s="44">
        <v>0</v>
      </c>
      <c r="M118" s="44">
        <v>0</v>
      </c>
      <c r="N118" s="44">
        <v>16396</v>
      </c>
      <c r="O118" s="1"/>
    </row>
    <row r="119" spans="1:15" x14ac:dyDescent="0.25">
      <c r="A119" s="56" t="s">
        <v>99</v>
      </c>
      <c r="B119" s="44">
        <v>514</v>
      </c>
      <c r="C119" s="44">
        <v>487</v>
      </c>
      <c r="D119" s="44">
        <f t="shared" si="9"/>
        <v>27</v>
      </c>
      <c r="E119" s="44">
        <v>0</v>
      </c>
      <c r="F119" s="44">
        <v>0</v>
      </c>
      <c r="G119" s="44">
        <v>27</v>
      </c>
      <c r="H119" s="44">
        <v>4</v>
      </c>
      <c r="I119" s="44">
        <v>92508</v>
      </c>
      <c r="J119" s="44">
        <v>91024</v>
      </c>
      <c r="K119" s="44">
        <f t="shared" si="8"/>
        <v>1484</v>
      </c>
      <c r="L119" s="44">
        <v>0</v>
      </c>
      <c r="M119" s="44">
        <v>0</v>
      </c>
      <c r="N119" s="44">
        <v>1484</v>
      </c>
      <c r="O119" s="1"/>
    </row>
    <row r="120" spans="1:15" x14ac:dyDescent="0.25">
      <c r="A120" s="56" t="s">
        <v>100</v>
      </c>
      <c r="B120" s="44">
        <v>441</v>
      </c>
      <c r="C120" s="44">
        <v>422</v>
      </c>
      <c r="D120" s="44">
        <f t="shared" si="9"/>
        <v>19</v>
      </c>
      <c r="E120" s="44">
        <v>0</v>
      </c>
      <c r="F120" s="44">
        <v>0</v>
      </c>
      <c r="G120" s="44">
        <v>19</v>
      </c>
      <c r="H120" s="44">
        <v>3</v>
      </c>
      <c r="I120" s="44">
        <v>76229</v>
      </c>
      <c r="J120" s="44">
        <v>75329</v>
      </c>
      <c r="K120" s="44">
        <f t="shared" si="8"/>
        <v>900</v>
      </c>
      <c r="L120" s="44">
        <v>0</v>
      </c>
      <c r="M120" s="44">
        <v>0</v>
      </c>
      <c r="N120" s="44">
        <v>900</v>
      </c>
    </row>
    <row r="121" spans="1:15" x14ac:dyDescent="0.25">
      <c r="A121" s="56" t="s">
        <v>220</v>
      </c>
      <c r="B121" s="44">
        <v>581</v>
      </c>
      <c r="C121" s="44">
        <v>570</v>
      </c>
      <c r="D121" s="44">
        <f t="shared" si="9"/>
        <v>11</v>
      </c>
      <c r="E121" s="44">
        <v>2</v>
      </c>
      <c r="F121" s="44">
        <v>0</v>
      </c>
      <c r="G121" s="44">
        <v>9</v>
      </c>
      <c r="H121" s="44">
        <v>1</v>
      </c>
      <c r="I121" s="44">
        <v>104695</v>
      </c>
      <c r="J121" s="44">
        <v>103805</v>
      </c>
      <c r="K121" s="44">
        <f t="shared" si="8"/>
        <v>890</v>
      </c>
      <c r="L121" s="44">
        <v>350</v>
      </c>
      <c r="M121" s="44">
        <v>0</v>
      </c>
      <c r="N121" s="44">
        <v>540</v>
      </c>
    </row>
    <row r="122" spans="1:15" x14ac:dyDescent="0.25">
      <c r="A122" s="56" t="s">
        <v>221</v>
      </c>
      <c r="B122" s="44">
        <v>1011</v>
      </c>
      <c r="C122" s="44">
        <v>781</v>
      </c>
      <c r="D122" s="44">
        <f t="shared" si="9"/>
        <v>230</v>
      </c>
      <c r="E122" s="44">
        <v>0</v>
      </c>
      <c r="F122" s="44">
        <v>126</v>
      </c>
      <c r="G122" s="44">
        <v>104</v>
      </c>
      <c r="H122" s="44">
        <v>2</v>
      </c>
      <c r="I122" s="44">
        <v>140205</v>
      </c>
      <c r="J122" s="44">
        <v>116841</v>
      </c>
      <c r="K122" s="44">
        <f t="shared" si="8"/>
        <v>23364</v>
      </c>
      <c r="L122" s="44">
        <v>0</v>
      </c>
      <c r="M122" s="44">
        <v>20906</v>
      </c>
      <c r="N122" s="44">
        <v>2458</v>
      </c>
    </row>
    <row r="123" spans="1:15" x14ac:dyDescent="0.25">
      <c r="A123" s="56" t="s">
        <v>222</v>
      </c>
      <c r="B123" s="44">
        <v>830</v>
      </c>
      <c r="C123" s="44">
        <v>654</v>
      </c>
      <c r="D123" s="44">
        <f t="shared" ref="D123:D158" si="10">SUM(E123:G123)</f>
        <v>176</v>
      </c>
      <c r="E123" s="44">
        <v>0</v>
      </c>
      <c r="F123" s="44">
        <v>4</v>
      </c>
      <c r="G123" s="44">
        <v>172</v>
      </c>
      <c r="H123" s="44">
        <v>2</v>
      </c>
      <c r="I123" s="44">
        <v>149787</v>
      </c>
      <c r="J123" s="44">
        <v>113686</v>
      </c>
      <c r="K123" s="44">
        <f t="shared" ref="K123:K158" si="11">SUM(L123:N123)</f>
        <v>36101</v>
      </c>
      <c r="L123" s="44">
        <v>0</v>
      </c>
      <c r="M123" s="44">
        <v>269</v>
      </c>
      <c r="N123" s="44">
        <v>35832</v>
      </c>
    </row>
    <row r="124" spans="1:15" x14ac:dyDescent="0.25">
      <c r="A124" s="56" t="s">
        <v>225</v>
      </c>
      <c r="B124" s="44">
        <v>671</v>
      </c>
      <c r="C124" s="44">
        <v>538</v>
      </c>
      <c r="D124" s="44">
        <f t="shared" si="10"/>
        <v>133</v>
      </c>
      <c r="E124" s="44">
        <v>0</v>
      </c>
      <c r="F124" s="44">
        <v>0</v>
      </c>
      <c r="G124" s="44">
        <v>133</v>
      </c>
      <c r="H124" s="44">
        <v>7</v>
      </c>
      <c r="I124" s="44">
        <v>139572</v>
      </c>
      <c r="J124" s="44">
        <v>90563</v>
      </c>
      <c r="K124" s="44">
        <f t="shared" si="11"/>
        <v>49009</v>
      </c>
      <c r="L124" s="44">
        <v>0</v>
      </c>
      <c r="M124" s="44">
        <v>0</v>
      </c>
      <c r="N124" s="44">
        <v>49009</v>
      </c>
    </row>
    <row r="125" spans="1:15" x14ac:dyDescent="0.25">
      <c r="A125" s="56" t="s">
        <v>226</v>
      </c>
      <c r="B125" s="44">
        <v>607</v>
      </c>
      <c r="C125" s="44">
        <v>530</v>
      </c>
      <c r="D125" s="44">
        <f t="shared" si="10"/>
        <v>77</v>
      </c>
      <c r="E125" s="44"/>
      <c r="F125" s="44">
        <v>4</v>
      </c>
      <c r="G125" s="44">
        <v>73</v>
      </c>
      <c r="H125" s="44">
        <v>6</v>
      </c>
      <c r="I125" s="44">
        <v>103857</v>
      </c>
      <c r="J125" s="44">
        <v>97935</v>
      </c>
      <c r="K125" s="44">
        <f t="shared" si="11"/>
        <v>5922</v>
      </c>
      <c r="L125" s="44"/>
      <c r="M125" s="44">
        <v>679</v>
      </c>
      <c r="N125" s="44">
        <v>5243</v>
      </c>
    </row>
    <row r="126" spans="1:15" x14ac:dyDescent="0.25">
      <c r="A126" s="56" t="s">
        <v>227</v>
      </c>
      <c r="B126" s="44">
        <v>538</v>
      </c>
      <c r="C126" s="44">
        <v>518</v>
      </c>
      <c r="D126" s="44">
        <f t="shared" si="10"/>
        <v>20</v>
      </c>
      <c r="E126" s="44">
        <v>0</v>
      </c>
      <c r="F126" s="44">
        <v>0</v>
      </c>
      <c r="G126" s="44">
        <v>20</v>
      </c>
      <c r="H126" s="44">
        <v>3</v>
      </c>
      <c r="I126" s="44">
        <v>89872</v>
      </c>
      <c r="J126" s="44">
        <v>88750</v>
      </c>
      <c r="K126" s="44">
        <f t="shared" si="11"/>
        <v>1122</v>
      </c>
      <c r="L126" s="44">
        <v>0</v>
      </c>
      <c r="M126" s="44">
        <v>0</v>
      </c>
      <c r="N126" s="44">
        <v>1122</v>
      </c>
    </row>
    <row r="127" spans="1:15" x14ac:dyDescent="0.25">
      <c r="A127" s="56" t="s">
        <v>228</v>
      </c>
      <c r="B127" s="44">
        <v>669</v>
      </c>
      <c r="C127" s="44">
        <v>479</v>
      </c>
      <c r="D127" s="44">
        <f t="shared" si="10"/>
        <v>190</v>
      </c>
      <c r="E127" s="44">
        <v>2</v>
      </c>
      <c r="F127" s="44">
        <v>0</v>
      </c>
      <c r="G127" s="44">
        <v>188</v>
      </c>
      <c r="H127" s="44">
        <v>5</v>
      </c>
      <c r="I127" s="44">
        <v>98371</v>
      </c>
      <c r="J127" s="44">
        <v>79789</v>
      </c>
      <c r="K127" s="44">
        <f t="shared" si="11"/>
        <v>18582</v>
      </c>
      <c r="L127" s="44">
        <v>186</v>
      </c>
      <c r="M127" s="44">
        <v>0</v>
      </c>
      <c r="N127" s="44">
        <v>18396</v>
      </c>
    </row>
    <row r="128" spans="1:15" x14ac:dyDescent="0.25">
      <c r="A128" s="56" t="s">
        <v>229</v>
      </c>
      <c r="B128" s="44">
        <v>469</v>
      </c>
      <c r="C128" s="44">
        <v>443</v>
      </c>
      <c r="D128" s="44">
        <f t="shared" si="10"/>
        <v>26</v>
      </c>
      <c r="E128" s="44">
        <v>2</v>
      </c>
      <c r="F128" s="44">
        <v>0</v>
      </c>
      <c r="G128" s="44">
        <v>24</v>
      </c>
      <c r="H128" s="44">
        <v>4</v>
      </c>
      <c r="I128" s="44">
        <v>94419</v>
      </c>
      <c r="J128" s="44">
        <v>93038</v>
      </c>
      <c r="K128" s="44">
        <f t="shared" si="11"/>
        <v>1381</v>
      </c>
      <c r="L128" s="44">
        <v>150</v>
      </c>
      <c r="M128" s="44">
        <v>0</v>
      </c>
      <c r="N128" s="44">
        <v>1231</v>
      </c>
    </row>
    <row r="129" spans="1:251" x14ac:dyDescent="0.25">
      <c r="A129" s="56" t="s">
        <v>230</v>
      </c>
      <c r="B129" s="44">
        <v>384</v>
      </c>
      <c r="C129" s="44">
        <v>375</v>
      </c>
      <c r="D129" s="44">
        <f t="shared" si="10"/>
        <v>9</v>
      </c>
      <c r="E129" s="44">
        <v>0</v>
      </c>
      <c r="F129" s="44">
        <v>3</v>
      </c>
      <c r="G129" s="44">
        <v>6</v>
      </c>
      <c r="H129" s="44">
        <v>1</v>
      </c>
      <c r="I129" s="44">
        <v>67904</v>
      </c>
      <c r="J129" s="44">
        <v>67292</v>
      </c>
      <c r="K129" s="44">
        <f t="shared" si="11"/>
        <v>612</v>
      </c>
      <c r="L129" s="44">
        <v>0</v>
      </c>
      <c r="M129" s="44">
        <v>252</v>
      </c>
      <c r="N129" s="44">
        <v>360</v>
      </c>
    </row>
    <row r="130" spans="1:251" x14ac:dyDescent="0.25">
      <c r="A130" s="56" t="s">
        <v>231</v>
      </c>
      <c r="B130" s="44">
        <v>546</v>
      </c>
      <c r="C130" s="44">
        <v>346</v>
      </c>
      <c r="D130" s="44">
        <f t="shared" si="10"/>
        <v>200</v>
      </c>
      <c r="E130" s="44">
        <v>12</v>
      </c>
      <c r="F130" s="44">
        <v>27</v>
      </c>
      <c r="G130" s="44">
        <v>161</v>
      </c>
      <c r="H130" s="44">
        <v>6</v>
      </c>
      <c r="I130" s="44">
        <v>81684</v>
      </c>
      <c r="J130" s="44">
        <v>68309</v>
      </c>
      <c r="K130" s="44">
        <f t="shared" si="11"/>
        <v>13375</v>
      </c>
      <c r="L130" s="44">
        <v>1224</v>
      </c>
      <c r="M130" s="44">
        <v>1862</v>
      </c>
      <c r="N130" s="44">
        <v>10289</v>
      </c>
    </row>
    <row r="131" spans="1:251" x14ac:dyDescent="0.25">
      <c r="A131" s="56" t="s">
        <v>232</v>
      </c>
      <c r="B131" s="44">
        <v>823</v>
      </c>
      <c r="C131" s="44">
        <v>370</v>
      </c>
      <c r="D131" s="44">
        <f t="shared" si="10"/>
        <v>453</v>
      </c>
      <c r="E131" s="44">
        <v>0</v>
      </c>
      <c r="F131" s="44">
        <v>124</v>
      </c>
      <c r="G131" s="44">
        <v>329</v>
      </c>
      <c r="H131" s="44">
        <v>5</v>
      </c>
      <c r="I131" s="44">
        <v>104555</v>
      </c>
      <c r="J131" s="44">
        <v>60640</v>
      </c>
      <c r="K131" s="44">
        <f t="shared" si="11"/>
        <v>43915</v>
      </c>
      <c r="L131" s="44">
        <v>0</v>
      </c>
      <c r="M131" s="44">
        <v>18204</v>
      </c>
      <c r="N131" s="44">
        <v>25711</v>
      </c>
    </row>
    <row r="132" spans="1:251" x14ac:dyDescent="0.25">
      <c r="A132" s="56" t="s">
        <v>233</v>
      </c>
      <c r="B132" s="44">
        <v>824</v>
      </c>
      <c r="C132" s="44">
        <v>408</v>
      </c>
      <c r="D132" s="44">
        <f t="shared" si="10"/>
        <v>416</v>
      </c>
      <c r="E132" s="44">
        <v>6</v>
      </c>
      <c r="F132" s="44">
        <v>0</v>
      </c>
      <c r="G132" s="44">
        <v>410</v>
      </c>
      <c r="H132" s="44">
        <v>14</v>
      </c>
      <c r="I132" s="44">
        <v>95530</v>
      </c>
      <c r="J132" s="44">
        <v>76175</v>
      </c>
      <c r="K132" s="44">
        <f t="shared" si="11"/>
        <v>19355</v>
      </c>
      <c r="L132" s="44">
        <v>708</v>
      </c>
      <c r="M132" s="44">
        <v>0</v>
      </c>
      <c r="N132" s="44">
        <v>18647</v>
      </c>
    </row>
    <row r="133" spans="1:251" x14ac:dyDescent="0.25">
      <c r="A133" s="56" t="s">
        <v>234</v>
      </c>
      <c r="B133" s="44">
        <v>482</v>
      </c>
      <c r="C133" s="44">
        <v>449</v>
      </c>
      <c r="D133" s="44">
        <f t="shared" si="10"/>
        <v>33</v>
      </c>
      <c r="E133" s="44">
        <v>4</v>
      </c>
      <c r="F133" s="44">
        <v>4</v>
      </c>
      <c r="G133" s="44">
        <v>25</v>
      </c>
      <c r="H133" s="44">
        <v>3</v>
      </c>
      <c r="I133" s="44">
        <v>80355</v>
      </c>
      <c r="J133" s="44">
        <v>76811</v>
      </c>
      <c r="K133" s="44">
        <f t="shared" si="11"/>
        <v>3544</v>
      </c>
      <c r="L133" s="44">
        <v>620</v>
      </c>
      <c r="M133" s="44">
        <v>550</v>
      </c>
      <c r="N133" s="44">
        <v>2374</v>
      </c>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row>
    <row r="134" spans="1:251" x14ac:dyDescent="0.25">
      <c r="A134" s="56" t="s">
        <v>235</v>
      </c>
      <c r="B134" s="44">
        <v>753</v>
      </c>
      <c r="C134" s="44">
        <v>697</v>
      </c>
      <c r="D134" s="44">
        <f t="shared" si="10"/>
        <v>56</v>
      </c>
      <c r="E134" s="44">
        <v>0</v>
      </c>
      <c r="F134" s="44">
        <v>16</v>
      </c>
      <c r="G134" s="44">
        <v>40</v>
      </c>
      <c r="H134" s="44">
        <v>4</v>
      </c>
      <c r="I134" s="44">
        <v>126470</v>
      </c>
      <c r="J134" s="44">
        <v>122121</v>
      </c>
      <c r="K134" s="44">
        <f t="shared" si="11"/>
        <v>4349</v>
      </c>
      <c r="L134" s="44">
        <v>0</v>
      </c>
      <c r="M134" s="44">
        <v>2200</v>
      </c>
      <c r="N134" s="44">
        <v>2149</v>
      </c>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row>
    <row r="135" spans="1:251" x14ac:dyDescent="0.25">
      <c r="A135" s="56" t="s">
        <v>236</v>
      </c>
      <c r="B135" s="44">
        <v>996</v>
      </c>
      <c r="C135" s="44">
        <v>672</v>
      </c>
      <c r="D135" s="44">
        <f t="shared" si="10"/>
        <v>324</v>
      </c>
      <c r="E135" s="44">
        <v>2</v>
      </c>
      <c r="F135" s="44">
        <v>0</v>
      </c>
      <c r="G135" s="44">
        <v>322</v>
      </c>
      <c r="H135" s="44">
        <v>24</v>
      </c>
      <c r="I135" s="44">
        <v>151353</v>
      </c>
      <c r="J135" s="44">
        <v>131457</v>
      </c>
      <c r="K135" s="44">
        <f t="shared" si="11"/>
        <v>19896</v>
      </c>
      <c r="L135" s="44">
        <v>150</v>
      </c>
      <c r="M135" s="44">
        <v>0</v>
      </c>
      <c r="N135" s="44">
        <v>19746</v>
      </c>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row>
    <row r="136" spans="1:251" x14ac:dyDescent="0.25">
      <c r="A136" s="56" t="s">
        <v>237</v>
      </c>
      <c r="B136" s="44">
        <v>808</v>
      </c>
      <c r="C136" s="44">
        <v>536</v>
      </c>
      <c r="D136" s="44">
        <f t="shared" si="10"/>
        <v>272</v>
      </c>
      <c r="E136" s="44">
        <v>2</v>
      </c>
      <c r="F136" s="44">
        <v>0</v>
      </c>
      <c r="G136" s="44">
        <v>270</v>
      </c>
      <c r="H136" s="44">
        <v>18</v>
      </c>
      <c r="I136" s="44">
        <v>115586</v>
      </c>
      <c r="J136" s="44">
        <v>96607</v>
      </c>
      <c r="K136" s="44">
        <f t="shared" si="11"/>
        <v>18979</v>
      </c>
      <c r="L136" s="44">
        <v>125</v>
      </c>
      <c r="M136" s="44">
        <v>0</v>
      </c>
      <c r="N136" s="44">
        <v>18854</v>
      </c>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row>
    <row r="137" spans="1:251" x14ac:dyDescent="0.25">
      <c r="A137" s="56" t="s">
        <v>238</v>
      </c>
      <c r="B137" s="44">
        <v>1641</v>
      </c>
      <c r="C137" s="44">
        <v>575</v>
      </c>
      <c r="D137" s="44">
        <f t="shared" si="10"/>
        <v>1066</v>
      </c>
      <c r="E137" s="44">
        <v>0</v>
      </c>
      <c r="F137" s="44">
        <v>4</v>
      </c>
      <c r="G137" s="44">
        <v>1062</v>
      </c>
      <c r="H137" s="44">
        <v>48</v>
      </c>
      <c r="I137" s="44">
        <v>170743</v>
      </c>
      <c r="J137" s="44">
        <v>95443</v>
      </c>
      <c r="K137" s="44">
        <f t="shared" si="11"/>
        <v>75100</v>
      </c>
      <c r="L137" s="44">
        <v>0</v>
      </c>
      <c r="M137" s="44">
        <v>321</v>
      </c>
      <c r="N137" s="44">
        <v>74779</v>
      </c>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row>
    <row r="138" spans="1:251" x14ac:dyDescent="0.25">
      <c r="A138" s="56" t="s">
        <v>239</v>
      </c>
      <c r="B138" s="44">
        <v>564</v>
      </c>
      <c r="C138" s="44">
        <v>393</v>
      </c>
      <c r="D138" s="44">
        <f t="shared" si="10"/>
        <v>171</v>
      </c>
      <c r="E138" s="44">
        <v>8</v>
      </c>
      <c r="F138" s="44">
        <v>3</v>
      </c>
      <c r="G138" s="44">
        <v>160</v>
      </c>
      <c r="H138" s="44">
        <v>20</v>
      </c>
      <c r="I138" s="44">
        <v>90866</v>
      </c>
      <c r="J138" s="44">
        <v>77989</v>
      </c>
      <c r="K138" s="44">
        <f t="shared" si="11"/>
        <v>12877</v>
      </c>
      <c r="L138" s="44">
        <v>1453</v>
      </c>
      <c r="M138" s="44">
        <v>422</v>
      </c>
      <c r="N138" s="44">
        <v>11002</v>
      </c>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row>
    <row r="139" spans="1:251" x14ac:dyDescent="0.25">
      <c r="A139" s="56" t="s">
        <v>240</v>
      </c>
      <c r="B139" s="44">
        <v>708</v>
      </c>
      <c r="C139" s="44">
        <v>544</v>
      </c>
      <c r="D139" s="44">
        <f t="shared" si="10"/>
        <v>164</v>
      </c>
      <c r="E139" s="44">
        <v>0</v>
      </c>
      <c r="F139" s="44">
        <v>20</v>
      </c>
      <c r="G139" s="44">
        <v>144</v>
      </c>
      <c r="H139" s="44">
        <v>14</v>
      </c>
      <c r="I139" s="44">
        <v>113159</v>
      </c>
      <c r="J139" s="44">
        <v>100895</v>
      </c>
      <c r="K139" s="44">
        <f t="shared" si="11"/>
        <v>12264</v>
      </c>
      <c r="L139" s="44">
        <v>0</v>
      </c>
      <c r="M139" s="44">
        <v>2570</v>
      </c>
      <c r="N139" s="44">
        <v>9694</v>
      </c>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row>
    <row r="140" spans="1:251" x14ac:dyDescent="0.25">
      <c r="A140" s="56" t="s">
        <v>241</v>
      </c>
      <c r="B140" s="44">
        <v>716</v>
      </c>
      <c r="C140" s="44">
        <v>600</v>
      </c>
      <c r="D140" s="44">
        <f t="shared" si="10"/>
        <v>116</v>
      </c>
      <c r="E140" s="44">
        <v>10</v>
      </c>
      <c r="F140" s="44">
        <v>3</v>
      </c>
      <c r="G140" s="44">
        <v>103</v>
      </c>
      <c r="H140" s="44">
        <v>12</v>
      </c>
      <c r="I140" s="44">
        <v>114947</v>
      </c>
      <c r="J140" s="44">
        <v>106953</v>
      </c>
      <c r="K140" s="44">
        <f t="shared" si="11"/>
        <v>7994</v>
      </c>
      <c r="L140" s="44">
        <v>832</v>
      </c>
      <c r="M140" s="44">
        <v>207</v>
      </c>
      <c r="N140" s="44">
        <v>6955</v>
      </c>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row>
    <row r="141" spans="1:251" x14ac:dyDescent="0.25">
      <c r="A141" s="56" t="s">
        <v>242</v>
      </c>
      <c r="B141" s="44">
        <v>618</v>
      </c>
      <c r="C141" s="44">
        <v>415</v>
      </c>
      <c r="D141" s="44">
        <f t="shared" si="10"/>
        <v>203</v>
      </c>
      <c r="E141" s="44">
        <v>18</v>
      </c>
      <c r="F141" s="44">
        <v>16</v>
      </c>
      <c r="G141" s="44">
        <v>169</v>
      </c>
      <c r="H141" s="44">
        <v>3</v>
      </c>
      <c r="I141" s="44">
        <v>95914</v>
      </c>
      <c r="J141" s="44">
        <v>84100</v>
      </c>
      <c r="K141" s="44">
        <f t="shared" si="11"/>
        <v>11814</v>
      </c>
      <c r="L141" s="44">
        <v>1403</v>
      </c>
      <c r="M141" s="44">
        <v>318</v>
      </c>
      <c r="N141" s="44">
        <v>10093</v>
      </c>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row>
    <row r="142" spans="1:251" x14ac:dyDescent="0.25">
      <c r="A142" s="56" t="s">
        <v>243</v>
      </c>
      <c r="B142" s="44">
        <v>1201</v>
      </c>
      <c r="C142" s="44">
        <v>441</v>
      </c>
      <c r="D142" s="44">
        <f t="shared" si="10"/>
        <v>760</v>
      </c>
      <c r="E142" s="44">
        <v>0</v>
      </c>
      <c r="F142" s="44">
        <v>0</v>
      </c>
      <c r="G142" s="44">
        <v>760</v>
      </c>
      <c r="H142" s="44">
        <v>35</v>
      </c>
      <c r="I142" s="44">
        <v>121122</v>
      </c>
      <c r="J142" s="44">
        <v>81741</v>
      </c>
      <c r="K142" s="44">
        <f t="shared" si="11"/>
        <v>39381</v>
      </c>
      <c r="L142" s="44">
        <v>0</v>
      </c>
      <c r="M142" s="44">
        <v>0</v>
      </c>
      <c r="N142" s="44">
        <v>39381</v>
      </c>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row>
    <row r="143" spans="1:251" x14ac:dyDescent="0.25">
      <c r="A143" s="56" t="s">
        <v>244</v>
      </c>
      <c r="B143" s="44">
        <v>933</v>
      </c>
      <c r="C143" s="44">
        <v>450</v>
      </c>
      <c r="D143" s="44">
        <f t="shared" si="10"/>
        <v>483</v>
      </c>
      <c r="E143" s="44">
        <v>6</v>
      </c>
      <c r="F143" s="44">
        <v>0</v>
      </c>
      <c r="G143" s="44">
        <v>477</v>
      </c>
      <c r="H143" s="44">
        <v>30</v>
      </c>
      <c r="I143" s="44">
        <v>106585</v>
      </c>
      <c r="J143" s="44">
        <v>77642</v>
      </c>
      <c r="K143" s="44">
        <f t="shared" si="11"/>
        <v>28943</v>
      </c>
      <c r="L143" s="44">
        <v>208</v>
      </c>
      <c r="M143" s="44">
        <v>0</v>
      </c>
      <c r="N143" s="44">
        <v>28735</v>
      </c>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row>
    <row r="144" spans="1:251" x14ac:dyDescent="0.25">
      <c r="A144" s="56" t="s">
        <v>245</v>
      </c>
      <c r="B144" s="44">
        <v>1105</v>
      </c>
      <c r="C144" s="44">
        <v>615</v>
      </c>
      <c r="D144" s="44">
        <f t="shared" si="10"/>
        <v>490</v>
      </c>
      <c r="E144" s="44">
        <v>8</v>
      </c>
      <c r="F144" s="44">
        <v>0</v>
      </c>
      <c r="G144" s="44">
        <v>482</v>
      </c>
      <c r="H144" s="44">
        <v>19</v>
      </c>
      <c r="I144" s="44">
        <v>151294</v>
      </c>
      <c r="J144" s="44">
        <v>114695</v>
      </c>
      <c r="K144" s="44">
        <f t="shared" si="11"/>
        <v>36599</v>
      </c>
      <c r="L144" s="44">
        <v>825</v>
      </c>
      <c r="M144" s="44">
        <v>0</v>
      </c>
      <c r="N144" s="44">
        <v>35774</v>
      </c>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c r="HC144" s="2"/>
      <c r="HD144" s="2"/>
      <c r="HE144" s="2"/>
      <c r="HF144" s="2"/>
      <c r="HG144" s="2"/>
      <c r="HH144" s="2"/>
      <c r="HI144" s="2"/>
      <c r="HJ144" s="2"/>
      <c r="HK144" s="2"/>
      <c r="HL144" s="2"/>
      <c r="HM144" s="2"/>
      <c r="HN144" s="2"/>
      <c r="HO144" s="2"/>
      <c r="HP144" s="2"/>
      <c r="HQ144" s="2"/>
      <c r="HR144" s="2"/>
      <c r="HS144" s="2"/>
      <c r="HT144" s="2"/>
      <c r="HU144" s="2"/>
      <c r="HV144" s="2"/>
      <c r="HW144" s="2"/>
      <c r="HX144" s="2"/>
      <c r="HY144" s="2"/>
      <c r="HZ144" s="2"/>
      <c r="IA144" s="2"/>
      <c r="IB144" s="2"/>
      <c r="IC144" s="2"/>
      <c r="ID144" s="2"/>
      <c r="IE144" s="2"/>
      <c r="IF144" s="2"/>
      <c r="IG144" s="2"/>
      <c r="IH144" s="2"/>
      <c r="II144" s="2"/>
      <c r="IJ144" s="2"/>
      <c r="IK144" s="2"/>
      <c r="IL144" s="2"/>
      <c r="IM144" s="2"/>
      <c r="IN144" s="2"/>
      <c r="IO144" s="2"/>
      <c r="IP144" s="2"/>
      <c r="IQ144" s="2"/>
    </row>
    <row r="145" spans="1:251" x14ac:dyDescent="0.25">
      <c r="A145" s="56" t="s">
        <v>246</v>
      </c>
      <c r="B145" s="44">
        <v>1366</v>
      </c>
      <c r="C145" s="44">
        <v>521</v>
      </c>
      <c r="D145" s="44">
        <f t="shared" si="10"/>
        <v>845</v>
      </c>
      <c r="E145" s="44">
        <v>10</v>
      </c>
      <c r="F145" s="44">
        <v>0</v>
      </c>
      <c r="G145" s="44">
        <v>835</v>
      </c>
      <c r="H145" s="44">
        <v>39</v>
      </c>
      <c r="I145" s="44">
        <v>139621</v>
      </c>
      <c r="J145" s="44">
        <v>93516</v>
      </c>
      <c r="K145" s="44">
        <f t="shared" si="11"/>
        <v>46105</v>
      </c>
      <c r="L145" s="44">
        <v>1325</v>
      </c>
      <c r="M145" s="44">
        <v>0</v>
      </c>
      <c r="N145" s="44">
        <v>44780</v>
      </c>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row>
    <row r="146" spans="1:251" x14ac:dyDescent="0.25">
      <c r="A146" s="56" t="s">
        <v>247</v>
      </c>
      <c r="B146" s="44">
        <v>1951</v>
      </c>
      <c r="C146" s="44">
        <v>641</v>
      </c>
      <c r="D146" s="44">
        <f t="shared" si="10"/>
        <v>1310</v>
      </c>
      <c r="E146" s="44">
        <v>16</v>
      </c>
      <c r="F146" s="44">
        <v>11</v>
      </c>
      <c r="G146" s="44">
        <v>1283</v>
      </c>
      <c r="H146" s="44">
        <v>91</v>
      </c>
      <c r="I146" s="44">
        <v>206140</v>
      </c>
      <c r="J146" s="44">
        <v>113515</v>
      </c>
      <c r="K146" s="44">
        <f t="shared" si="11"/>
        <v>92625</v>
      </c>
      <c r="L146" s="44">
        <v>2466</v>
      </c>
      <c r="M146" s="44">
        <v>771</v>
      </c>
      <c r="N146" s="44">
        <v>89388</v>
      </c>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row>
    <row r="147" spans="1:251" x14ac:dyDescent="0.25">
      <c r="A147" s="56" t="s">
        <v>248</v>
      </c>
      <c r="B147" s="44">
        <v>2110</v>
      </c>
      <c r="C147" s="44">
        <v>684</v>
      </c>
      <c r="D147" s="44">
        <f t="shared" si="10"/>
        <v>1426</v>
      </c>
      <c r="E147" s="44">
        <v>12</v>
      </c>
      <c r="F147" s="44">
        <v>8</v>
      </c>
      <c r="G147" s="44">
        <v>1406</v>
      </c>
      <c r="H147" s="44">
        <v>48</v>
      </c>
      <c r="I147" s="44">
        <v>222697</v>
      </c>
      <c r="J147" s="44">
        <v>133529</v>
      </c>
      <c r="K147" s="44">
        <f t="shared" si="11"/>
        <v>89168</v>
      </c>
      <c r="L147" s="44">
        <v>1360</v>
      </c>
      <c r="M147" s="44">
        <v>556</v>
      </c>
      <c r="N147" s="44">
        <v>87252</v>
      </c>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row>
    <row r="148" spans="1:251" x14ac:dyDescent="0.25">
      <c r="A148" s="56" t="s">
        <v>249</v>
      </c>
      <c r="B148" s="44">
        <v>1663</v>
      </c>
      <c r="C148" s="44">
        <v>804</v>
      </c>
      <c r="D148" s="44">
        <f t="shared" si="10"/>
        <v>859</v>
      </c>
      <c r="E148" s="44">
        <v>0</v>
      </c>
      <c r="F148" s="44">
        <v>15</v>
      </c>
      <c r="G148" s="44">
        <v>844</v>
      </c>
      <c r="H148" s="44">
        <v>37</v>
      </c>
      <c r="I148" s="44">
        <v>199843</v>
      </c>
      <c r="J148" s="44">
        <v>136982</v>
      </c>
      <c r="K148" s="44">
        <f t="shared" si="11"/>
        <v>62861</v>
      </c>
      <c r="L148" s="44">
        <v>0</v>
      </c>
      <c r="M148" s="44">
        <v>1112</v>
      </c>
      <c r="N148" s="44">
        <v>61749</v>
      </c>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c r="IM148" s="2"/>
      <c r="IN148" s="2"/>
      <c r="IO148" s="2"/>
      <c r="IP148" s="2"/>
      <c r="IQ148" s="2"/>
    </row>
    <row r="149" spans="1:251" x14ac:dyDescent="0.25">
      <c r="A149" s="56" t="s">
        <v>250</v>
      </c>
      <c r="B149" s="44">
        <v>1352</v>
      </c>
      <c r="C149" s="44">
        <v>770</v>
      </c>
      <c r="D149" s="44">
        <f t="shared" si="10"/>
        <v>582</v>
      </c>
      <c r="E149" s="44">
        <v>2</v>
      </c>
      <c r="F149" s="44">
        <v>3</v>
      </c>
      <c r="G149" s="44">
        <v>577</v>
      </c>
      <c r="H149" s="44">
        <v>25</v>
      </c>
      <c r="I149" s="44">
        <v>173435</v>
      </c>
      <c r="J149" s="44">
        <v>132039</v>
      </c>
      <c r="K149" s="44">
        <f t="shared" si="11"/>
        <v>41396</v>
      </c>
      <c r="L149" s="44">
        <v>151</v>
      </c>
      <c r="M149" s="44">
        <v>60</v>
      </c>
      <c r="N149" s="44">
        <v>41185</v>
      </c>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row>
    <row r="150" spans="1:251" x14ac:dyDescent="0.25">
      <c r="A150" s="56" t="s">
        <v>251</v>
      </c>
      <c r="B150" s="44">
        <v>1078</v>
      </c>
      <c r="C150" s="44">
        <v>712</v>
      </c>
      <c r="D150" s="44">
        <f t="shared" si="10"/>
        <v>366</v>
      </c>
      <c r="E150" s="44">
        <v>0</v>
      </c>
      <c r="F150" s="44">
        <v>4</v>
      </c>
      <c r="G150" s="44">
        <v>362</v>
      </c>
      <c r="H150" s="44">
        <v>100</v>
      </c>
      <c r="I150" s="44">
        <v>169196</v>
      </c>
      <c r="J150" s="44">
        <v>133313</v>
      </c>
      <c r="K150" s="44">
        <f t="shared" si="11"/>
        <v>35883</v>
      </c>
      <c r="L150" s="44">
        <v>0</v>
      </c>
      <c r="M150" s="44">
        <v>244</v>
      </c>
      <c r="N150" s="44">
        <v>35639</v>
      </c>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row>
    <row r="151" spans="1:251" x14ac:dyDescent="0.25">
      <c r="A151" s="56" t="s">
        <v>252</v>
      </c>
      <c r="B151" s="44">
        <v>1231</v>
      </c>
      <c r="C151" s="44">
        <v>789</v>
      </c>
      <c r="D151" s="44">
        <f t="shared" si="10"/>
        <v>442</v>
      </c>
      <c r="E151" s="44">
        <v>26</v>
      </c>
      <c r="F151" s="44">
        <v>9</v>
      </c>
      <c r="G151" s="44">
        <v>407</v>
      </c>
      <c r="H151" s="44">
        <v>28</v>
      </c>
      <c r="I151" s="44">
        <v>176731</v>
      </c>
      <c r="J151" s="44">
        <v>149098</v>
      </c>
      <c r="K151" s="44">
        <f t="shared" si="11"/>
        <v>27633</v>
      </c>
      <c r="L151" s="44">
        <v>2331</v>
      </c>
      <c r="M151" s="44">
        <v>1507</v>
      </c>
      <c r="N151" s="44">
        <v>23795</v>
      </c>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row>
    <row r="152" spans="1:251" x14ac:dyDescent="0.25">
      <c r="A152" s="56" t="s">
        <v>253</v>
      </c>
      <c r="B152" s="44">
        <v>1201</v>
      </c>
      <c r="C152" s="44">
        <v>601</v>
      </c>
      <c r="D152" s="44">
        <f t="shared" si="10"/>
        <v>535</v>
      </c>
      <c r="E152" s="44">
        <v>6</v>
      </c>
      <c r="F152" s="44">
        <v>0</v>
      </c>
      <c r="G152" s="44">
        <v>529</v>
      </c>
      <c r="H152" s="44">
        <v>34</v>
      </c>
      <c r="I152" s="44">
        <v>141851</v>
      </c>
      <c r="J152" s="44">
        <v>117500</v>
      </c>
      <c r="K152" s="44">
        <f t="shared" si="11"/>
        <v>24351</v>
      </c>
      <c r="L152" s="44">
        <v>720</v>
      </c>
      <c r="M152" s="44">
        <v>0</v>
      </c>
      <c r="N152" s="44">
        <v>23631</v>
      </c>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row>
    <row r="153" spans="1:251" x14ac:dyDescent="0.25">
      <c r="A153" s="56" t="s">
        <v>254</v>
      </c>
      <c r="B153" s="44">
        <v>2146</v>
      </c>
      <c r="C153" s="44">
        <v>739</v>
      </c>
      <c r="D153" s="44">
        <f t="shared" si="10"/>
        <v>1407</v>
      </c>
      <c r="E153" s="44">
        <v>16</v>
      </c>
      <c r="F153" s="44">
        <v>8</v>
      </c>
      <c r="G153" s="44">
        <v>1383</v>
      </c>
      <c r="H153" s="44">
        <v>44</v>
      </c>
      <c r="I153" s="44">
        <v>214441</v>
      </c>
      <c r="J153" s="44">
        <v>125960</v>
      </c>
      <c r="K153" s="44">
        <f t="shared" si="11"/>
        <v>88481</v>
      </c>
      <c r="L153" s="44">
        <v>2426</v>
      </c>
      <c r="M153" s="44">
        <v>939</v>
      </c>
      <c r="N153" s="44">
        <v>85116</v>
      </c>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row>
    <row r="154" spans="1:251" x14ac:dyDescent="0.25">
      <c r="A154" s="56" t="s">
        <v>255</v>
      </c>
      <c r="B154" s="44">
        <v>1440</v>
      </c>
      <c r="C154" s="44">
        <v>496</v>
      </c>
      <c r="D154" s="44">
        <f t="shared" si="10"/>
        <v>944</v>
      </c>
      <c r="E154" s="44">
        <v>0</v>
      </c>
      <c r="F154" s="44">
        <v>8</v>
      </c>
      <c r="G154" s="44">
        <v>936</v>
      </c>
      <c r="H154" s="44">
        <v>24</v>
      </c>
      <c r="I154" s="44">
        <v>129005</v>
      </c>
      <c r="J154" s="44">
        <v>86047</v>
      </c>
      <c r="K154" s="44">
        <f t="shared" si="11"/>
        <v>42958</v>
      </c>
      <c r="L154" s="44">
        <v>0</v>
      </c>
      <c r="M154" s="44">
        <v>217</v>
      </c>
      <c r="N154" s="44">
        <v>42741</v>
      </c>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row>
    <row r="155" spans="1:251" x14ac:dyDescent="0.25">
      <c r="A155" s="56" t="s">
        <v>256</v>
      </c>
      <c r="B155" s="44">
        <v>1795</v>
      </c>
      <c r="C155" s="44">
        <v>435</v>
      </c>
      <c r="D155" s="44">
        <f t="shared" si="10"/>
        <v>1360</v>
      </c>
      <c r="E155" s="44">
        <v>8</v>
      </c>
      <c r="F155" s="44">
        <v>0</v>
      </c>
      <c r="G155" s="44">
        <v>1352</v>
      </c>
      <c r="H155" s="44">
        <v>57</v>
      </c>
      <c r="I155" s="44">
        <v>217248</v>
      </c>
      <c r="J155" s="44">
        <v>81235</v>
      </c>
      <c r="K155" s="44">
        <f t="shared" si="11"/>
        <v>136013</v>
      </c>
      <c r="L155" s="44">
        <v>781</v>
      </c>
      <c r="M155" s="44">
        <v>0</v>
      </c>
      <c r="N155" s="44">
        <v>135232</v>
      </c>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c r="IN155" s="2"/>
      <c r="IO155" s="2"/>
      <c r="IP155" s="2"/>
      <c r="IQ155" s="2"/>
    </row>
    <row r="156" spans="1:251" x14ac:dyDescent="0.25">
      <c r="A156" s="56" t="s">
        <v>257</v>
      </c>
      <c r="B156" s="44">
        <v>1889</v>
      </c>
      <c r="C156" s="44">
        <v>706</v>
      </c>
      <c r="D156" s="44">
        <f t="shared" si="10"/>
        <v>1183</v>
      </c>
      <c r="E156" s="44">
        <v>0</v>
      </c>
      <c r="F156" s="44">
        <v>8</v>
      </c>
      <c r="G156" s="44">
        <v>1175</v>
      </c>
      <c r="H156" s="44">
        <v>59</v>
      </c>
      <c r="I156" s="44">
        <v>206351</v>
      </c>
      <c r="J156" s="44">
        <v>123196</v>
      </c>
      <c r="K156" s="44">
        <f t="shared" si="11"/>
        <v>83155</v>
      </c>
      <c r="L156" s="44">
        <v>0</v>
      </c>
      <c r="M156" s="44">
        <v>912</v>
      </c>
      <c r="N156" s="44">
        <v>82243</v>
      </c>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row>
    <row r="157" spans="1:251" x14ac:dyDescent="0.25">
      <c r="A157" s="56" t="s">
        <v>258</v>
      </c>
      <c r="B157" s="44">
        <v>3069</v>
      </c>
      <c r="C157" s="44">
        <v>695</v>
      </c>
      <c r="D157" s="44">
        <f t="shared" si="10"/>
        <v>2374</v>
      </c>
      <c r="E157" s="44">
        <v>26</v>
      </c>
      <c r="F157" s="44">
        <v>58</v>
      </c>
      <c r="G157" s="44">
        <v>2290</v>
      </c>
      <c r="H157" s="44">
        <v>56</v>
      </c>
      <c r="I157" s="44">
        <v>357852</v>
      </c>
      <c r="J157" s="44">
        <v>119224</v>
      </c>
      <c r="K157" s="44">
        <f t="shared" si="11"/>
        <v>238628</v>
      </c>
      <c r="L157" s="44">
        <v>3821</v>
      </c>
      <c r="M157" s="44">
        <v>5736</v>
      </c>
      <c r="N157" s="44">
        <v>229071</v>
      </c>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c r="IM157" s="2"/>
      <c r="IN157" s="2"/>
      <c r="IO157" s="2"/>
      <c r="IP157" s="2"/>
      <c r="IQ157" s="2"/>
    </row>
    <row r="158" spans="1:251" x14ac:dyDescent="0.25">
      <c r="A158" s="56" t="s">
        <v>259</v>
      </c>
      <c r="B158" s="44">
        <v>1182</v>
      </c>
      <c r="C158" s="44">
        <v>789</v>
      </c>
      <c r="D158" s="44">
        <f t="shared" si="10"/>
        <v>393</v>
      </c>
      <c r="E158" s="44">
        <v>20</v>
      </c>
      <c r="F158" s="44">
        <v>0</v>
      </c>
      <c r="G158" s="44">
        <v>373</v>
      </c>
      <c r="H158" s="44">
        <v>18</v>
      </c>
      <c r="I158" s="44">
        <v>179066</v>
      </c>
      <c r="J158" s="44">
        <v>151569</v>
      </c>
      <c r="K158" s="44">
        <f t="shared" si="11"/>
        <v>27497</v>
      </c>
      <c r="L158" s="44">
        <v>2172</v>
      </c>
      <c r="M158" s="44">
        <v>0</v>
      </c>
      <c r="N158" s="44">
        <v>25325</v>
      </c>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c r="HC158" s="2"/>
      <c r="HD158" s="2"/>
      <c r="HE158" s="2"/>
      <c r="HF158" s="2"/>
      <c r="HG158" s="2"/>
      <c r="HH158" s="2"/>
      <c r="HI158" s="2"/>
      <c r="HJ158" s="2"/>
      <c r="HK158" s="2"/>
      <c r="HL158" s="2"/>
      <c r="HM158" s="2"/>
      <c r="HN158" s="2"/>
      <c r="HO158" s="2"/>
      <c r="HP158" s="2"/>
      <c r="HQ158" s="2"/>
      <c r="HR158" s="2"/>
      <c r="HS158" s="2"/>
      <c r="HT158" s="2"/>
      <c r="HU158" s="2"/>
      <c r="HV158" s="2"/>
      <c r="HW158" s="2"/>
      <c r="HX158" s="2"/>
      <c r="HY158" s="2"/>
      <c r="HZ158" s="2"/>
      <c r="IA158" s="2"/>
      <c r="IB158" s="2"/>
      <c r="IC158" s="2"/>
      <c r="ID158" s="2"/>
      <c r="IE158" s="2"/>
      <c r="IF158" s="2"/>
      <c r="IG158" s="2"/>
      <c r="IH158" s="2"/>
      <c r="II158" s="2"/>
      <c r="IJ158" s="2"/>
      <c r="IK158" s="2"/>
      <c r="IL158" s="2"/>
      <c r="IM158" s="2"/>
      <c r="IN158" s="2"/>
      <c r="IO158" s="2"/>
      <c r="IP158" s="2"/>
      <c r="IQ158" s="2"/>
    </row>
    <row r="159" spans="1:251" x14ac:dyDescent="0.25">
      <c r="A159" s="56" t="s">
        <v>260</v>
      </c>
      <c r="B159" s="44">
        <v>2334</v>
      </c>
      <c r="C159" s="44">
        <v>827</v>
      </c>
      <c r="D159" s="44">
        <f t="shared" ref="D159:D193" si="12">SUM(E159:G159)</f>
        <v>1507</v>
      </c>
      <c r="E159" s="44">
        <v>26</v>
      </c>
      <c r="F159" s="44">
        <v>18</v>
      </c>
      <c r="G159" s="44">
        <v>1463</v>
      </c>
      <c r="H159" s="44">
        <v>71</v>
      </c>
      <c r="I159" s="44">
        <v>262483</v>
      </c>
      <c r="J159" s="44">
        <v>162434</v>
      </c>
      <c r="K159" s="44">
        <f t="shared" ref="K159:K168" si="13">SUM(L159:N159)</f>
        <v>100049</v>
      </c>
      <c r="L159" s="44">
        <v>3479</v>
      </c>
      <c r="M159" s="44">
        <v>2218</v>
      </c>
      <c r="N159" s="44">
        <v>94352</v>
      </c>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row>
    <row r="160" spans="1:251" x14ac:dyDescent="0.25">
      <c r="A160" s="56" t="s">
        <v>261</v>
      </c>
      <c r="B160" s="44">
        <v>1583</v>
      </c>
      <c r="C160" s="44">
        <v>839</v>
      </c>
      <c r="D160" s="44">
        <f t="shared" si="12"/>
        <v>744</v>
      </c>
      <c r="E160" s="44">
        <v>32</v>
      </c>
      <c r="F160" s="44">
        <v>3</v>
      </c>
      <c r="G160" s="44">
        <v>709</v>
      </c>
      <c r="H160" s="44">
        <v>23</v>
      </c>
      <c r="I160" s="44">
        <v>237903</v>
      </c>
      <c r="J160" s="44">
        <v>173977</v>
      </c>
      <c r="K160" s="44">
        <f t="shared" si="13"/>
        <v>63926</v>
      </c>
      <c r="L160" s="44">
        <v>3943</v>
      </c>
      <c r="M160" s="44">
        <v>395</v>
      </c>
      <c r="N160" s="44">
        <v>59588</v>
      </c>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row>
    <row r="161" spans="1:251" x14ac:dyDescent="0.25">
      <c r="A161" s="56" t="s">
        <v>263</v>
      </c>
      <c r="B161" s="44">
        <v>972</v>
      </c>
      <c r="C161" s="44">
        <v>789</v>
      </c>
      <c r="D161" s="44">
        <f t="shared" si="12"/>
        <v>183</v>
      </c>
      <c r="E161" s="44">
        <v>20</v>
      </c>
      <c r="F161" s="44">
        <v>8</v>
      </c>
      <c r="G161" s="44">
        <v>155</v>
      </c>
      <c r="H161" s="44">
        <v>15</v>
      </c>
      <c r="I161" s="44">
        <v>166448</v>
      </c>
      <c r="J161" s="44">
        <v>151897</v>
      </c>
      <c r="K161" s="44">
        <f t="shared" si="13"/>
        <v>14551</v>
      </c>
      <c r="L161" s="44">
        <v>2680</v>
      </c>
      <c r="M161" s="44">
        <v>813</v>
      </c>
      <c r="N161" s="44">
        <v>11058</v>
      </c>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row>
    <row r="162" spans="1:251" x14ac:dyDescent="0.25">
      <c r="A162" s="56" t="s">
        <v>264</v>
      </c>
      <c r="B162" s="44">
        <v>1493</v>
      </c>
      <c r="C162" s="44">
        <v>908</v>
      </c>
      <c r="D162" s="44">
        <f t="shared" si="12"/>
        <v>585</v>
      </c>
      <c r="E162" s="44">
        <v>24</v>
      </c>
      <c r="F162" s="44">
        <v>6</v>
      </c>
      <c r="G162" s="44">
        <v>555</v>
      </c>
      <c r="H162" s="44">
        <v>28</v>
      </c>
      <c r="I162" s="44">
        <v>220355</v>
      </c>
      <c r="J162" s="44">
        <v>176200</v>
      </c>
      <c r="K162" s="44">
        <f t="shared" si="13"/>
        <v>44155</v>
      </c>
      <c r="L162" s="44">
        <v>2731</v>
      </c>
      <c r="M162" s="44">
        <v>700</v>
      </c>
      <c r="N162" s="44">
        <v>40724</v>
      </c>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row>
    <row r="163" spans="1:251" x14ac:dyDescent="0.25">
      <c r="A163" s="56" t="s">
        <v>266</v>
      </c>
      <c r="B163" s="44">
        <v>1641</v>
      </c>
      <c r="C163" s="44">
        <v>919</v>
      </c>
      <c r="D163" s="44">
        <f t="shared" si="12"/>
        <v>722</v>
      </c>
      <c r="E163" s="44">
        <v>38</v>
      </c>
      <c r="F163" s="44" t="s">
        <v>262</v>
      </c>
      <c r="G163" s="44">
        <v>684</v>
      </c>
      <c r="H163" s="44">
        <v>24</v>
      </c>
      <c r="I163" s="44">
        <v>248633</v>
      </c>
      <c r="J163" s="44">
        <v>192792</v>
      </c>
      <c r="K163" s="44">
        <f t="shared" si="13"/>
        <v>55841</v>
      </c>
      <c r="L163" s="44">
        <v>5069</v>
      </c>
      <c r="M163" s="48" t="s">
        <v>262</v>
      </c>
      <c r="N163" s="44">
        <v>50772</v>
      </c>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row>
    <row r="164" spans="1:251" x14ac:dyDescent="0.25">
      <c r="A164" s="56" t="s">
        <v>267</v>
      </c>
      <c r="B164" s="44">
        <v>1516</v>
      </c>
      <c r="C164" s="44">
        <v>674</v>
      </c>
      <c r="D164" s="44">
        <f t="shared" si="12"/>
        <v>842</v>
      </c>
      <c r="E164" s="44">
        <v>24</v>
      </c>
      <c r="F164" s="44">
        <v>75</v>
      </c>
      <c r="G164" s="44">
        <v>743</v>
      </c>
      <c r="H164" s="44">
        <v>47</v>
      </c>
      <c r="I164" s="44">
        <v>215579</v>
      </c>
      <c r="J164" s="44">
        <v>142313</v>
      </c>
      <c r="K164" s="44">
        <f t="shared" si="13"/>
        <v>73266</v>
      </c>
      <c r="L164" s="44">
        <v>4492</v>
      </c>
      <c r="M164" s="48">
        <v>10075</v>
      </c>
      <c r="N164" s="44">
        <v>58699</v>
      </c>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row>
    <row r="165" spans="1:251" x14ac:dyDescent="0.25">
      <c r="A165" s="56" t="s">
        <v>268</v>
      </c>
      <c r="B165" s="44">
        <v>1773</v>
      </c>
      <c r="C165" s="44">
        <v>806</v>
      </c>
      <c r="D165" s="44">
        <f t="shared" si="12"/>
        <v>967</v>
      </c>
      <c r="E165" s="44">
        <v>12</v>
      </c>
      <c r="F165" s="44">
        <v>4</v>
      </c>
      <c r="G165" s="44">
        <v>951</v>
      </c>
      <c r="H165" s="44">
        <v>40</v>
      </c>
      <c r="I165" s="44">
        <v>237237</v>
      </c>
      <c r="J165" s="44">
        <v>173974</v>
      </c>
      <c r="K165" s="44">
        <f t="shared" si="13"/>
        <v>63263</v>
      </c>
      <c r="L165" s="44">
        <v>1232</v>
      </c>
      <c r="M165" s="48">
        <v>472</v>
      </c>
      <c r="N165" s="44">
        <v>61559</v>
      </c>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c r="HC165" s="2"/>
      <c r="HD165" s="2"/>
      <c r="HE165" s="2"/>
      <c r="HF165" s="2"/>
      <c r="HG165" s="2"/>
      <c r="HH165" s="2"/>
      <c r="HI165" s="2"/>
      <c r="HJ165" s="2"/>
      <c r="HK165" s="2"/>
      <c r="HL165" s="2"/>
      <c r="HM165" s="2"/>
      <c r="HN165" s="2"/>
      <c r="HO165" s="2"/>
      <c r="HP165" s="2"/>
      <c r="HQ165" s="2"/>
      <c r="HR165" s="2"/>
      <c r="HS165" s="2"/>
      <c r="HT165" s="2"/>
      <c r="HU165" s="2"/>
      <c r="HV165" s="2"/>
      <c r="HW165" s="2"/>
      <c r="HX165" s="2"/>
      <c r="HY165" s="2"/>
      <c r="HZ165" s="2"/>
      <c r="IA165" s="2"/>
      <c r="IB165" s="2"/>
      <c r="IC165" s="2"/>
      <c r="ID165" s="2"/>
      <c r="IE165" s="2"/>
      <c r="IF165" s="2"/>
      <c r="IG165" s="2"/>
      <c r="IH165" s="2"/>
      <c r="II165" s="2"/>
      <c r="IJ165" s="2"/>
      <c r="IK165" s="2"/>
      <c r="IL165" s="2"/>
      <c r="IM165" s="2"/>
      <c r="IN165" s="2"/>
      <c r="IO165" s="2"/>
      <c r="IP165" s="2"/>
      <c r="IQ165" s="2"/>
    </row>
    <row r="166" spans="1:251" x14ac:dyDescent="0.25">
      <c r="A166" s="56" t="s">
        <v>269</v>
      </c>
      <c r="B166" s="44">
        <v>1789</v>
      </c>
      <c r="C166" s="44">
        <v>579</v>
      </c>
      <c r="D166" s="44">
        <f t="shared" si="12"/>
        <v>1210</v>
      </c>
      <c r="E166" s="44">
        <v>6</v>
      </c>
      <c r="F166" s="44">
        <v>0</v>
      </c>
      <c r="G166" s="44">
        <v>1204</v>
      </c>
      <c r="H166" s="44">
        <v>24</v>
      </c>
      <c r="I166" s="44">
        <v>211683</v>
      </c>
      <c r="J166" s="44">
        <v>120251</v>
      </c>
      <c r="K166" s="44">
        <f t="shared" si="13"/>
        <v>91432</v>
      </c>
      <c r="L166" s="44">
        <v>829</v>
      </c>
      <c r="M166" s="48" t="s">
        <v>262</v>
      </c>
      <c r="N166" s="44">
        <v>90603</v>
      </c>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row>
    <row r="167" spans="1:251" x14ac:dyDescent="0.25">
      <c r="A167" s="56" t="s">
        <v>270</v>
      </c>
      <c r="B167" s="44">
        <v>2162</v>
      </c>
      <c r="C167" s="44">
        <v>616</v>
      </c>
      <c r="D167" s="44">
        <f t="shared" si="12"/>
        <v>1546</v>
      </c>
      <c r="E167" s="44">
        <v>22</v>
      </c>
      <c r="F167" s="44">
        <v>8</v>
      </c>
      <c r="G167" s="44">
        <v>1516</v>
      </c>
      <c r="H167" s="44">
        <v>123</v>
      </c>
      <c r="I167" s="44">
        <v>266085</v>
      </c>
      <c r="J167" s="44">
        <v>136326</v>
      </c>
      <c r="K167" s="44">
        <f t="shared" si="13"/>
        <v>129759</v>
      </c>
      <c r="L167" s="44">
        <v>3292</v>
      </c>
      <c r="M167" s="48">
        <v>865</v>
      </c>
      <c r="N167" s="44">
        <v>125602</v>
      </c>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row>
    <row r="168" spans="1:251" x14ac:dyDescent="0.25">
      <c r="A168" s="56" t="s">
        <v>271</v>
      </c>
      <c r="B168" s="44">
        <v>1197</v>
      </c>
      <c r="C168" s="44">
        <v>720</v>
      </c>
      <c r="D168" s="44">
        <f t="shared" si="12"/>
        <v>477</v>
      </c>
      <c r="E168" s="44">
        <v>24</v>
      </c>
      <c r="F168" s="44">
        <v>3</v>
      </c>
      <c r="G168" s="44">
        <v>450</v>
      </c>
      <c r="H168" s="44">
        <v>43</v>
      </c>
      <c r="I168" s="44">
        <v>189030</v>
      </c>
      <c r="J168" s="44">
        <v>156727</v>
      </c>
      <c r="K168" s="44">
        <f t="shared" si="13"/>
        <v>32303</v>
      </c>
      <c r="L168" s="44">
        <v>3319</v>
      </c>
      <c r="M168" s="48">
        <v>329</v>
      </c>
      <c r="N168" s="44">
        <v>28655</v>
      </c>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row>
    <row r="169" spans="1:251" x14ac:dyDescent="0.25">
      <c r="A169" s="56" t="s">
        <v>272</v>
      </c>
      <c r="B169" s="44">
        <v>1532</v>
      </c>
      <c r="C169" s="44">
        <v>904</v>
      </c>
      <c r="D169" s="44">
        <f t="shared" si="12"/>
        <v>628</v>
      </c>
      <c r="E169" s="44">
        <v>44</v>
      </c>
      <c r="F169" s="44">
        <v>0</v>
      </c>
      <c r="G169" s="44">
        <v>584</v>
      </c>
      <c r="H169" s="44">
        <v>28</v>
      </c>
      <c r="I169" s="44">
        <v>257668</v>
      </c>
      <c r="J169" s="44">
        <v>198631</v>
      </c>
      <c r="K169" s="44">
        <f t="shared" ref="K169:K209" si="14">SUM(L169:N169)</f>
        <v>59037</v>
      </c>
      <c r="L169" s="43">
        <v>6205</v>
      </c>
      <c r="M169" s="48">
        <v>0</v>
      </c>
      <c r="N169" s="44">
        <v>52832</v>
      </c>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c r="IN169" s="2"/>
      <c r="IO169" s="2"/>
      <c r="IP169" s="2"/>
      <c r="IQ169" s="2"/>
    </row>
    <row r="170" spans="1:251" x14ac:dyDescent="0.25">
      <c r="A170" s="56" t="s">
        <v>273</v>
      </c>
      <c r="B170" s="44">
        <v>1302</v>
      </c>
      <c r="C170" s="44">
        <v>913</v>
      </c>
      <c r="D170" s="44">
        <f t="shared" si="12"/>
        <v>389</v>
      </c>
      <c r="E170" s="44">
        <v>52</v>
      </c>
      <c r="F170" s="44">
        <v>0</v>
      </c>
      <c r="G170" s="44">
        <v>337</v>
      </c>
      <c r="H170" s="44">
        <v>20</v>
      </c>
      <c r="I170" s="44">
        <v>226423</v>
      </c>
      <c r="J170" s="44">
        <v>195541</v>
      </c>
      <c r="K170" s="44">
        <f t="shared" si="14"/>
        <v>30882</v>
      </c>
      <c r="L170" s="43">
        <v>5680</v>
      </c>
      <c r="M170" s="48">
        <v>0</v>
      </c>
      <c r="N170" s="44">
        <v>25202</v>
      </c>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row>
    <row r="171" spans="1:251" x14ac:dyDescent="0.25">
      <c r="A171" s="56" t="s">
        <v>274</v>
      </c>
      <c r="B171" s="44">
        <v>2570</v>
      </c>
      <c r="C171" s="44">
        <v>1028</v>
      </c>
      <c r="D171" s="44">
        <f t="shared" si="12"/>
        <v>1542</v>
      </c>
      <c r="E171" s="44">
        <v>26</v>
      </c>
      <c r="F171" s="44">
        <v>19</v>
      </c>
      <c r="G171" s="44">
        <v>1497</v>
      </c>
      <c r="H171" s="44">
        <v>70</v>
      </c>
      <c r="I171" s="44">
        <v>335115</v>
      </c>
      <c r="J171" s="44">
        <v>218949</v>
      </c>
      <c r="K171" s="44">
        <f t="shared" si="14"/>
        <v>116166</v>
      </c>
      <c r="L171" s="43">
        <v>3080</v>
      </c>
      <c r="M171" s="48">
        <v>1954</v>
      </c>
      <c r="N171" s="44">
        <v>111132</v>
      </c>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row>
    <row r="172" spans="1:251" x14ac:dyDescent="0.25">
      <c r="A172" s="56" t="s">
        <v>275</v>
      </c>
      <c r="B172" s="44">
        <v>2216</v>
      </c>
      <c r="C172" s="44">
        <v>1226</v>
      </c>
      <c r="D172" s="44">
        <f t="shared" si="12"/>
        <v>990</v>
      </c>
      <c r="E172" s="44">
        <v>20</v>
      </c>
      <c r="F172" s="44">
        <v>9</v>
      </c>
      <c r="G172" s="44">
        <v>961</v>
      </c>
      <c r="H172" s="44">
        <v>35</v>
      </c>
      <c r="I172" s="44">
        <v>353134</v>
      </c>
      <c r="J172" s="44">
        <v>267089</v>
      </c>
      <c r="K172" s="44">
        <f t="shared" si="14"/>
        <v>86045</v>
      </c>
      <c r="L172" s="44">
        <v>2979</v>
      </c>
      <c r="M172" s="44">
        <v>987</v>
      </c>
      <c r="N172" s="44">
        <v>82079</v>
      </c>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row>
    <row r="173" spans="1:251" x14ac:dyDescent="0.25">
      <c r="A173" s="56" t="s">
        <v>276</v>
      </c>
      <c r="B173" s="44">
        <v>1903</v>
      </c>
      <c r="C173" s="44">
        <v>1217</v>
      </c>
      <c r="D173" s="44">
        <f t="shared" si="12"/>
        <v>686</v>
      </c>
      <c r="E173" s="44">
        <v>32</v>
      </c>
      <c r="F173" s="44">
        <v>12</v>
      </c>
      <c r="G173" s="44">
        <v>642</v>
      </c>
      <c r="H173" s="44">
        <v>27</v>
      </c>
      <c r="I173" s="44">
        <v>338350</v>
      </c>
      <c r="J173" s="44">
        <v>287423</v>
      </c>
      <c r="K173" s="44">
        <f t="shared" si="14"/>
        <v>50927</v>
      </c>
      <c r="L173" s="44">
        <v>4402</v>
      </c>
      <c r="M173" s="44">
        <v>1068</v>
      </c>
      <c r="N173" s="44">
        <v>45457</v>
      </c>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row>
    <row r="174" spans="1:251" x14ac:dyDescent="0.25">
      <c r="A174" s="56" t="s">
        <v>277</v>
      </c>
      <c r="B174" s="44">
        <v>2123</v>
      </c>
      <c r="C174" s="44">
        <v>1069</v>
      </c>
      <c r="D174" s="44">
        <f t="shared" si="12"/>
        <v>1054</v>
      </c>
      <c r="E174" s="44">
        <v>14</v>
      </c>
      <c r="F174" s="44">
        <v>16</v>
      </c>
      <c r="G174" s="44">
        <v>1024</v>
      </c>
      <c r="H174" s="44">
        <v>52</v>
      </c>
      <c r="I174" s="44">
        <v>313241</v>
      </c>
      <c r="J174" s="44">
        <v>241785</v>
      </c>
      <c r="K174" s="44">
        <f t="shared" si="14"/>
        <v>71456</v>
      </c>
      <c r="L174" s="44">
        <v>1890</v>
      </c>
      <c r="M174" s="44">
        <v>496</v>
      </c>
      <c r="N174" s="44">
        <v>69070</v>
      </c>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row>
    <row r="175" spans="1:251" x14ac:dyDescent="0.25">
      <c r="A175" s="56" t="s">
        <v>278</v>
      </c>
      <c r="B175" s="44">
        <v>2272</v>
      </c>
      <c r="C175" s="44">
        <v>962</v>
      </c>
      <c r="D175" s="44">
        <f t="shared" si="12"/>
        <v>1310</v>
      </c>
      <c r="E175" s="44">
        <v>10</v>
      </c>
      <c r="F175" s="44">
        <v>48</v>
      </c>
      <c r="G175" s="44">
        <v>1252</v>
      </c>
      <c r="H175" s="44">
        <v>38</v>
      </c>
      <c r="I175" s="44">
        <v>286526</v>
      </c>
      <c r="J175" s="44">
        <v>205085</v>
      </c>
      <c r="K175" s="44">
        <f t="shared" si="14"/>
        <v>81441</v>
      </c>
      <c r="L175" s="44">
        <v>1315</v>
      </c>
      <c r="M175" s="44">
        <v>1489</v>
      </c>
      <c r="N175" s="44">
        <v>78637</v>
      </c>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row>
    <row r="176" spans="1:251" x14ac:dyDescent="0.25">
      <c r="A176" s="56" t="s">
        <v>279</v>
      </c>
      <c r="B176" s="44">
        <v>2018</v>
      </c>
      <c r="C176" s="44">
        <v>948</v>
      </c>
      <c r="D176" s="44">
        <f t="shared" si="12"/>
        <v>1070</v>
      </c>
      <c r="E176" s="44">
        <v>20</v>
      </c>
      <c r="F176" s="44">
        <v>20</v>
      </c>
      <c r="G176" s="44">
        <v>1030</v>
      </c>
      <c r="H176" s="44">
        <v>40</v>
      </c>
      <c r="I176" s="44">
        <v>286775</v>
      </c>
      <c r="J176" s="44">
        <v>200821</v>
      </c>
      <c r="K176" s="44">
        <f t="shared" si="14"/>
        <v>85954</v>
      </c>
      <c r="L176" s="44">
        <v>3425</v>
      </c>
      <c r="M176" s="44">
        <v>6182</v>
      </c>
      <c r="N176" s="44">
        <v>76347</v>
      </c>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row>
    <row r="177" spans="1:251" x14ac:dyDescent="0.25">
      <c r="A177" s="56" t="s">
        <v>280</v>
      </c>
      <c r="B177" s="44">
        <v>2484</v>
      </c>
      <c r="C177" s="44">
        <v>998</v>
      </c>
      <c r="D177" s="44">
        <f t="shared" si="12"/>
        <v>1486</v>
      </c>
      <c r="E177" s="44">
        <v>12</v>
      </c>
      <c r="F177" s="44">
        <v>21</v>
      </c>
      <c r="G177" s="44">
        <v>1453</v>
      </c>
      <c r="H177" s="44">
        <v>71</v>
      </c>
      <c r="I177" s="44">
        <v>345345</v>
      </c>
      <c r="J177" s="44">
        <v>225367</v>
      </c>
      <c r="K177" s="44">
        <f t="shared" si="14"/>
        <v>119978</v>
      </c>
      <c r="L177" s="44">
        <v>1790</v>
      </c>
      <c r="M177" s="44">
        <v>4503</v>
      </c>
      <c r="N177" s="44">
        <v>113685</v>
      </c>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row>
    <row r="178" spans="1:251" x14ac:dyDescent="0.25">
      <c r="A178" s="56" t="s">
        <v>281</v>
      </c>
      <c r="B178" s="44">
        <v>1100</v>
      </c>
      <c r="C178" s="44">
        <v>642</v>
      </c>
      <c r="D178" s="44">
        <f t="shared" si="12"/>
        <v>458</v>
      </c>
      <c r="E178" s="44">
        <v>10</v>
      </c>
      <c r="F178" s="44">
        <v>29</v>
      </c>
      <c r="G178" s="44">
        <v>419</v>
      </c>
      <c r="H178" s="44">
        <v>12</v>
      </c>
      <c r="I178" s="44">
        <v>187186</v>
      </c>
      <c r="J178" s="44">
        <v>147510</v>
      </c>
      <c r="K178" s="44">
        <f t="shared" si="14"/>
        <v>39676</v>
      </c>
      <c r="L178" s="44">
        <v>1275</v>
      </c>
      <c r="M178" s="44">
        <v>2317</v>
      </c>
      <c r="N178" s="44">
        <v>36084</v>
      </c>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row>
    <row r="179" spans="1:251" x14ac:dyDescent="0.25">
      <c r="A179" s="56" t="s">
        <v>282</v>
      </c>
      <c r="B179" s="44">
        <v>2067</v>
      </c>
      <c r="C179" s="44">
        <v>936</v>
      </c>
      <c r="D179" s="44">
        <f t="shared" si="12"/>
        <v>1131</v>
      </c>
      <c r="E179" s="44">
        <v>18</v>
      </c>
      <c r="F179" s="44">
        <v>22</v>
      </c>
      <c r="G179" s="44">
        <v>1091</v>
      </c>
      <c r="H179" s="44">
        <v>33</v>
      </c>
      <c r="I179" s="44">
        <v>283395</v>
      </c>
      <c r="J179" s="44">
        <v>186587</v>
      </c>
      <c r="K179" s="44">
        <f t="shared" si="14"/>
        <v>96808</v>
      </c>
      <c r="L179" s="44">
        <v>2273</v>
      </c>
      <c r="M179" s="44">
        <v>4425</v>
      </c>
      <c r="N179" s="44">
        <v>90110</v>
      </c>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row>
    <row r="180" spans="1:251" x14ac:dyDescent="0.25">
      <c r="A180" s="56" t="s">
        <v>284</v>
      </c>
      <c r="B180" s="44">
        <v>1143</v>
      </c>
      <c r="C180" s="44">
        <v>847</v>
      </c>
      <c r="D180" s="44">
        <f t="shared" si="12"/>
        <v>296</v>
      </c>
      <c r="E180" s="44">
        <v>38</v>
      </c>
      <c r="F180" s="44">
        <v>0</v>
      </c>
      <c r="G180" s="44">
        <v>258</v>
      </c>
      <c r="H180" s="44">
        <v>8</v>
      </c>
      <c r="I180" s="44">
        <v>215857</v>
      </c>
      <c r="J180" s="44">
        <v>188332</v>
      </c>
      <c r="K180" s="44">
        <f t="shared" si="14"/>
        <v>27525</v>
      </c>
      <c r="L180" s="44">
        <v>5179</v>
      </c>
      <c r="M180" s="44">
        <v>0</v>
      </c>
      <c r="N180" s="44">
        <v>22346</v>
      </c>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row>
    <row r="181" spans="1:251" x14ac:dyDescent="0.25">
      <c r="A181" s="56" t="s">
        <v>286</v>
      </c>
      <c r="B181" s="44">
        <v>1961</v>
      </c>
      <c r="C181" s="44">
        <v>942</v>
      </c>
      <c r="D181" s="44">
        <f t="shared" si="12"/>
        <v>1019</v>
      </c>
      <c r="E181" s="44">
        <v>32</v>
      </c>
      <c r="F181" s="44">
        <v>0</v>
      </c>
      <c r="G181" s="44">
        <v>987</v>
      </c>
      <c r="H181" s="44">
        <v>37</v>
      </c>
      <c r="I181" s="44">
        <v>290327</v>
      </c>
      <c r="J181" s="44">
        <v>224607</v>
      </c>
      <c r="K181" s="44">
        <f t="shared" si="14"/>
        <v>65720</v>
      </c>
      <c r="L181" s="44">
        <v>3517</v>
      </c>
      <c r="M181" s="44">
        <v>0</v>
      </c>
      <c r="N181" s="44">
        <v>62203</v>
      </c>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row>
    <row r="182" spans="1:251" x14ac:dyDescent="0.25">
      <c r="A182" s="56" t="s">
        <v>287</v>
      </c>
      <c r="B182" s="44">
        <v>2331</v>
      </c>
      <c r="C182" s="44">
        <v>1104</v>
      </c>
      <c r="D182" s="44">
        <f t="shared" si="12"/>
        <v>1227</v>
      </c>
      <c r="E182" s="44">
        <v>18</v>
      </c>
      <c r="F182" s="44">
        <v>0</v>
      </c>
      <c r="G182" s="44">
        <v>1209</v>
      </c>
      <c r="H182" s="44">
        <v>50</v>
      </c>
      <c r="I182" s="44">
        <v>332602</v>
      </c>
      <c r="J182" s="44">
        <v>248752</v>
      </c>
      <c r="K182" s="44">
        <f t="shared" si="14"/>
        <v>83850</v>
      </c>
      <c r="L182" s="44">
        <v>3337</v>
      </c>
      <c r="M182" s="44">
        <v>0</v>
      </c>
      <c r="N182" s="44">
        <v>80513</v>
      </c>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row>
    <row r="183" spans="1:251" x14ac:dyDescent="0.25">
      <c r="A183" s="56" t="s">
        <v>288</v>
      </c>
      <c r="B183" s="44">
        <v>1723</v>
      </c>
      <c r="C183" s="44">
        <v>1085</v>
      </c>
      <c r="D183" s="44">
        <f t="shared" si="12"/>
        <v>638</v>
      </c>
      <c r="E183" s="44">
        <v>28</v>
      </c>
      <c r="F183" s="44">
        <v>14</v>
      </c>
      <c r="G183" s="44">
        <v>596</v>
      </c>
      <c r="H183" s="44">
        <v>4</v>
      </c>
      <c r="I183" s="44">
        <v>472641</v>
      </c>
      <c r="J183" s="44">
        <v>253340</v>
      </c>
      <c r="K183" s="44">
        <f t="shared" si="14"/>
        <v>219301</v>
      </c>
      <c r="L183" s="44">
        <v>4374</v>
      </c>
      <c r="M183" s="44">
        <v>3912</v>
      </c>
      <c r="N183" s="44">
        <v>211015</v>
      </c>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row>
    <row r="184" spans="1:251" x14ac:dyDescent="0.25">
      <c r="A184" s="56" t="s">
        <v>289</v>
      </c>
      <c r="B184" s="44">
        <v>1517</v>
      </c>
      <c r="C184" s="44">
        <v>1107</v>
      </c>
      <c r="D184" s="44">
        <f t="shared" si="12"/>
        <v>410</v>
      </c>
      <c r="E184" s="44">
        <v>42</v>
      </c>
      <c r="F184" s="44">
        <v>19</v>
      </c>
      <c r="G184" s="44">
        <v>349</v>
      </c>
      <c r="H184" s="44">
        <v>11</v>
      </c>
      <c r="I184" s="44">
        <v>258053</v>
      </c>
      <c r="J184" s="44">
        <v>230282</v>
      </c>
      <c r="K184" s="44">
        <f t="shared" si="14"/>
        <v>27771</v>
      </c>
      <c r="L184" s="44">
        <v>5546</v>
      </c>
      <c r="M184" s="44">
        <v>1721</v>
      </c>
      <c r="N184" s="44">
        <v>20504</v>
      </c>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row>
    <row r="185" spans="1:251" x14ac:dyDescent="0.25">
      <c r="A185" s="56" t="s">
        <v>290</v>
      </c>
      <c r="B185" s="44">
        <v>2313</v>
      </c>
      <c r="C185" s="44">
        <v>1155</v>
      </c>
      <c r="D185" s="44">
        <f t="shared" si="12"/>
        <v>1158</v>
      </c>
      <c r="E185" s="44">
        <v>44</v>
      </c>
      <c r="F185" s="44">
        <v>0</v>
      </c>
      <c r="G185" s="44">
        <v>1114</v>
      </c>
      <c r="H185" s="44">
        <v>60</v>
      </c>
      <c r="I185" s="44">
        <v>336732</v>
      </c>
      <c r="J185" s="44">
        <v>266722</v>
      </c>
      <c r="K185" s="44">
        <f t="shared" si="14"/>
        <v>70010</v>
      </c>
      <c r="L185" s="44">
        <v>5376</v>
      </c>
      <c r="M185" s="44">
        <v>0</v>
      </c>
      <c r="N185" s="44">
        <v>64634</v>
      </c>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row>
    <row r="186" spans="1:251" ht="14.25" x14ac:dyDescent="0.25">
      <c r="A186" s="56" t="s">
        <v>296</v>
      </c>
      <c r="B186" s="44">
        <v>1512</v>
      </c>
      <c r="C186" s="44">
        <v>1109</v>
      </c>
      <c r="D186" s="44">
        <f t="shared" si="12"/>
        <v>403</v>
      </c>
      <c r="E186" s="44">
        <v>30</v>
      </c>
      <c r="F186" s="44">
        <v>4</v>
      </c>
      <c r="G186" s="44">
        <v>369</v>
      </c>
      <c r="H186" s="44">
        <v>11</v>
      </c>
      <c r="I186" s="44">
        <v>284679</v>
      </c>
      <c r="J186" s="44">
        <v>245902</v>
      </c>
      <c r="K186" s="44">
        <f t="shared" si="14"/>
        <v>38777</v>
      </c>
      <c r="L186" s="44">
        <v>3569</v>
      </c>
      <c r="M186" s="44">
        <v>416</v>
      </c>
      <c r="N186" s="44">
        <v>34792</v>
      </c>
      <c r="O186" s="9"/>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row>
    <row r="187" spans="1:251" ht="14.25" x14ac:dyDescent="0.25">
      <c r="A187" s="56" t="s">
        <v>297</v>
      </c>
      <c r="B187" s="44">
        <v>1936</v>
      </c>
      <c r="C187" s="44">
        <v>781</v>
      </c>
      <c r="D187" s="44">
        <f t="shared" si="12"/>
        <v>1155</v>
      </c>
      <c r="E187" s="44">
        <v>34</v>
      </c>
      <c r="F187" s="44">
        <v>0</v>
      </c>
      <c r="G187" s="44">
        <v>1121</v>
      </c>
      <c r="H187" s="44">
        <v>28</v>
      </c>
      <c r="I187" s="44">
        <v>281922</v>
      </c>
      <c r="J187" s="44">
        <v>180364</v>
      </c>
      <c r="K187" s="44">
        <f t="shared" si="14"/>
        <v>101558</v>
      </c>
      <c r="L187" s="44">
        <v>4199</v>
      </c>
      <c r="M187" s="44">
        <v>0</v>
      </c>
      <c r="N187" s="44">
        <v>97359</v>
      </c>
      <c r="O187" s="9"/>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c r="HC187" s="2"/>
      <c r="HD187" s="2"/>
      <c r="HE187" s="2"/>
      <c r="HF187" s="2"/>
      <c r="HG187" s="2"/>
      <c r="HH187" s="2"/>
      <c r="HI187" s="2"/>
      <c r="HJ187" s="2"/>
      <c r="HK187" s="2"/>
      <c r="HL187" s="2"/>
      <c r="HM187" s="2"/>
      <c r="HN187" s="2"/>
      <c r="HO187" s="2"/>
      <c r="HP187" s="2"/>
      <c r="HQ187" s="2"/>
      <c r="HR187" s="2"/>
      <c r="HS187" s="2"/>
      <c r="HT187" s="2"/>
      <c r="HU187" s="2"/>
      <c r="HV187" s="2"/>
      <c r="HW187" s="2"/>
      <c r="HX187" s="2"/>
      <c r="HY187" s="2"/>
      <c r="HZ187" s="2"/>
      <c r="IA187" s="2"/>
      <c r="IB187" s="2"/>
      <c r="IC187" s="2"/>
      <c r="ID187" s="2"/>
      <c r="IE187" s="2"/>
      <c r="IF187" s="2"/>
      <c r="IG187" s="2"/>
      <c r="IH187" s="2"/>
      <c r="II187" s="2"/>
      <c r="IJ187" s="2"/>
      <c r="IK187" s="2"/>
      <c r="IL187" s="2"/>
      <c r="IM187" s="2"/>
      <c r="IN187" s="2"/>
      <c r="IO187" s="2"/>
      <c r="IP187" s="2"/>
      <c r="IQ187" s="2"/>
    </row>
    <row r="188" spans="1:251" ht="14.25" x14ac:dyDescent="0.25">
      <c r="A188" s="56" t="s">
        <v>298</v>
      </c>
      <c r="B188" s="44">
        <v>1620</v>
      </c>
      <c r="C188" s="44">
        <v>761</v>
      </c>
      <c r="D188" s="44">
        <f t="shared" si="12"/>
        <v>859</v>
      </c>
      <c r="E188" s="44">
        <v>36</v>
      </c>
      <c r="F188" s="44">
        <v>8</v>
      </c>
      <c r="G188" s="44">
        <v>815</v>
      </c>
      <c r="H188" s="44">
        <v>26</v>
      </c>
      <c r="I188" s="44">
        <v>252805</v>
      </c>
      <c r="J188" s="44">
        <v>180528</v>
      </c>
      <c r="K188" s="44">
        <f t="shared" si="14"/>
        <v>72277</v>
      </c>
      <c r="L188" s="44">
        <v>4930</v>
      </c>
      <c r="M188" s="44">
        <v>835</v>
      </c>
      <c r="N188" s="44">
        <v>66512</v>
      </c>
      <c r="O188" s="9"/>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c r="GQ188" s="2"/>
      <c r="GR188" s="2"/>
      <c r="GS188" s="2"/>
      <c r="GT188" s="2"/>
      <c r="GU188" s="2"/>
      <c r="GV188" s="2"/>
      <c r="GW188" s="2"/>
      <c r="GX188" s="2"/>
      <c r="GY188" s="2"/>
      <c r="GZ188" s="2"/>
      <c r="HA188" s="2"/>
      <c r="HB188" s="2"/>
      <c r="HC188" s="2"/>
      <c r="HD188" s="2"/>
      <c r="HE188" s="2"/>
      <c r="HF188" s="2"/>
      <c r="HG188" s="2"/>
      <c r="HH188" s="2"/>
      <c r="HI188" s="2"/>
      <c r="HJ188" s="2"/>
      <c r="HK188" s="2"/>
      <c r="HL188" s="2"/>
      <c r="HM188" s="2"/>
      <c r="HN188" s="2"/>
      <c r="HO188" s="2"/>
      <c r="HP188" s="2"/>
      <c r="HQ188" s="2"/>
      <c r="HR188" s="2"/>
      <c r="HS188" s="2"/>
      <c r="HT188" s="2"/>
      <c r="HU188" s="2"/>
      <c r="HV188" s="2"/>
      <c r="HW188" s="2"/>
      <c r="HX188" s="2"/>
      <c r="HY188" s="2"/>
      <c r="HZ188" s="2"/>
      <c r="IA188" s="2"/>
      <c r="IB188" s="2"/>
      <c r="IC188" s="2"/>
      <c r="ID188" s="2"/>
      <c r="IE188" s="2"/>
      <c r="IF188" s="2"/>
      <c r="IG188" s="2"/>
      <c r="IH188" s="2"/>
      <c r="II188" s="2"/>
      <c r="IJ188" s="2"/>
      <c r="IK188" s="2"/>
      <c r="IL188" s="2"/>
      <c r="IM188" s="2"/>
      <c r="IN188" s="2"/>
      <c r="IO188" s="2"/>
      <c r="IP188" s="2"/>
      <c r="IQ188" s="2"/>
    </row>
    <row r="189" spans="1:251" ht="14.25" x14ac:dyDescent="0.25">
      <c r="A189" s="56" t="s">
        <v>299</v>
      </c>
      <c r="B189" s="44">
        <v>1440</v>
      </c>
      <c r="C189" s="44">
        <v>993</v>
      </c>
      <c r="D189" s="44">
        <f t="shared" si="12"/>
        <v>447</v>
      </c>
      <c r="E189" s="44">
        <v>48</v>
      </c>
      <c r="F189" s="44">
        <v>4</v>
      </c>
      <c r="G189" s="44">
        <v>395</v>
      </c>
      <c r="H189" s="44">
        <v>5</v>
      </c>
      <c r="I189" s="44">
        <v>281577</v>
      </c>
      <c r="J189" s="44">
        <v>235765</v>
      </c>
      <c r="K189" s="44">
        <f t="shared" si="14"/>
        <v>45812</v>
      </c>
      <c r="L189" s="44">
        <v>7139</v>
      </c>
      <c r="M189" s="44">
        <v>445</v>
      </c>
      <c r="N189" s="44">
        <v>38228</v>
      </c>
      <c r="O189" s="9"/>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c r="GD189" s="2"/>
      <c r="GE189" s="2"/>
      <c r="GF189" s="2"/>
      <c r="GG189" s="2"/>
      <c r="GH189" s="2"/>
      <c r="GI189" s="2"/>
      <c r="GJ189" s="2"/>
      <c r="GK189" s="2"/>
      <c r="GL189" s="2"/>
      <c r="GM189" s="2"/>
      <c r="GN189" s="2"/>
      <c r="GO189" s="2"/>
      <c r="GP189" s="2"/>
      <c r="GQ189" s="2"/>
      <c r="GR189" s="2"/>
      <c r="GS189" s="2"/>
      <c r="GT189" s="2"/>
      <c r="GU189" s="2"/>
      <c r="GV189" s="2"/>
      <c r="GW189" s="2"/>
      <c r="GX189" s="2"/>
      <c r="GY189" s="2"/>
      <c r="GZ189" s="2"/>
      <c r="HA189" s="2"/>
      <c r="HB189" s="2"/>
      <c r="HC189" s="2"/>
      <c r="HD189" s="2"/>
      <c r="HE189" s="2"/>
      <c r="HF189" s="2"/>
      <c r="HG189" s="2"/>
      <c r="HH189" s="2"/>
      <c r="HI189" s="2"/>
      <c r="HJ189" s="2"/>
      <c r="HK189" s="2"/>
      <c r="HL189" s="2"/>
      <c r="HM189" s="2"/>
      <c r="HN189" s="2"/>
      <c r="HO189" s="2"/>
      <c r="HP189" s="2"/>
      <c r="HQ189" s="2"/>
      <c r="HR189" s="2"/>
      <c r="HS189" s="2"/>
      <c r="HT189" s="2"/>
      <c r="HU189" s="2"/>
      <c r="HV189" s="2"/>
      <c r="HW189" s="2"/>
      <c r="HX189" s="2"/>
      <c r="HY189" s="2"/>
      <c r="HZ189" s="2"/>
      <c r="IA189" s="2"/>
      <c r="IB189" s="2"/>
      <c r="IC189" s="2"/>
      <c r="ID189" s="2"/>
      <c r="IE189" s="2"/>
      <c r="IF189" s="2"/>
      <c r="IG189" s="2"/>
      <c r="IH189" s="2"/>
      <c r="II189" s="2"/>
      <c r="IJ189" s="2"/>
      <c r="IK189" s="2"/>
      <c r="IL189" s="2"/>
      <c r="IM189" s="2"/>
      <c r="IN189" s="2"/>
      <c r="IO189" s="2"/>
      <c r="IP189" s="2"/>
      <c r="IQ189" s="2"/>
    </row>
    <row r="190" spans="1:251" ht="14.25" x14ac:dyDescent="0.25">
      <c r="A190" s="56" t="s">
        <v>300</v>
      </c>
      <c r="B190" s="44">
        <v>1318</v>
      </c>
      <c r="C190" s="44">
        <v>753</v>
      </c>
      <c r="D190" s="44">
        <f t="shared" si="12"/>
        <v>565</v>
      </c>
      <c r="E190" s="44">
        <v>46</v>
      </c>
      <c r="F190" s="44">
        <v>0</v>
      </c>
      <c r="G190" s="44">
        <v>519</v>
      </c>
      <c r="H190" s="44">
        <v>18</v>
      </c>
      <c r="I190" s="44">
        <v>209384</v>
      </c>
      <c r="J190" s="44">
        <v>177475</v>
      </c>
      <c r="K190" s="44">
        <f t="shared" si="14"/>
        <v>31909</v>
      </c>
      <c r="L190" s="44">
        <v>5336</v>
      </c>
      <c r="M190" s="44">
        <v>0</v>
      </c>
      <c r="N190" s="44">
        <v>26573</v>
      </c>
      <c r="O190" s="9"/>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c r="HC190" s="2"/>
      <c r="HD190" s="2"/>
      <c r="HE190" s="2"/>
      <c r="HF190" s="2"/>
      <c r="HG190" s="2"/>
      <c r="HH190" s="2"/>
      <c r="HI190" s="2"/>
      <c r="HJ190" s="2"/>
      <c r="HK190" s="2"/>
      <c r="HL190" s="2"/>
      <c r="HM190" s="2"/>
      <c r="HN190" s="2"/>
      <c r="HO190" s="2"/>
      <c r="HP190" s="2"/>
      <c r="HQ190" s="2"/>
      <c r="HR190" s="2"/>
      <c r="HS190" s="2"/>
      <c r="HT190" s="2"/>
      <c r="HU190" s="2"/>
      <c r="HV190" s="2"/>
      <c r="HW190" s="2"/>
      <c r="HX190" s="2"/>
      <c r="HY190" s="2"/>
      <c r="HZ190" s="2"/>
      <c r="IA190" s="2"/>
      <c r="IB190" s="2"/>
      <c r="IC190" s="2"/>
      <c r="ID190" s="2"/>
      <c r="IE190" s="2"/>
      <c r="IF190" s="2"/>
      <c r="IG190" s="2"/>
      <c r="IH190" s="2"/>
      <c r="II190" s="2"/>
      <c r="IJ190" s="2"/>
      <c r="IK190" s="2"/>
      <c r="IL190" s="2"/>
      <c r="IM190" s="2"/>
      <c r="IN190" s="2"/>
      <c r="IO190" s="2"/>
      <c r="IP190" s="2"/>
      <c r="IQ190" s="2"/>
    </row>
    <row r="191" spans="1:251" ht="14.25" x14ac:dyDescent="0.25">
      <c r="A191" s="56" t="s">
        <v>302</v>
      </c>
      <c r="B191" s="44">
        <v>3056</v>
      </c>
      <c r="C191" s="44">
        <v>877</v>
      </c>
      <c r="D191" s="44">
        <f t="shared" si="12"/>
        <v>2179</v>
      </c>
      <c r="E191" s="44">
        <v>24</v>
      </c>
      <c r="F191" s="44">
        <v>7</v>
      </c>
      <c r="G191" s="44">
        <v>2148</v>
      </c>
      <c r="H191" s="44">
        <v>91</v>
      </c>
      <c r="I191" s="44">
        <v>397875</v>
      </c>
      <c r="J191" s="44">
        <v>217768</v>
      </c>
      <c r="K191" s="44">
        <f t="shared" si="14"/>
        <v>180107</v>
      </c>
      <c r="L191" s="44">
        <v>2833</v>
      </c>
      <c r="M191" s="44">
        <v>961</v>
      </c>
      <c r="N191" s="44">
        <v>176313</v>
      </c>
      <c r="O191" s="9"/>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c r="IM191" s="2"/>
      <c r="IN191" s="2"/>
      <c r="IO191" s="2"/>
      <c r="IP191" s="2"/>
      <c r="IQ191" s="2"/>
    </row>
    <row r="192" spans="1:251" ht="14.25" x14ac:dyDescent="0.25">
      <c r="A192" s="56" t="s">
        <v>303</v>
      </c>
      <c r="B192" s="44">
        <v>1711</v>
      </c>
      <c r="C192" s="44">
        <v>771</v>
      </c>
      <c r="D192" s="44">
        <f t="shared" si="12"/>
        <v>940</v>
      </c>
      <c r="E192" s="44">
        <v>40</v>
      </c>
      <c r="F192" s="44">
        <v>0</v>
      </c>
      <c r="G192" s="44">
        <v>900</v>
      </c>
      <c r="H192" s="44">
        <v>22</v>
      </c>
      <c r="I192" s="44">
        <v>263576</v>
      </c>
      <c r="J192" s="44">
        <v>172623</v>
      </c>
      <c r="K192" s="44">
        <f t="shared" si="14"/>
        <v>90953</v>
      </c>
      <c r="L192" s="44">
        <v>5906</v>
      </c>
      <c r="M192" s="44">
        <v>0</v>
      </c>
      <c r="N192" s="44">
        <v>85047</v>
      </c>
      <c r="O192" s="9"/>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c r="GQ192" s="2"/>
      <c r="GR192" s="2"/>
      <c r="GS192" s="2"/>
      <c r="GT192" s="2"/>
      <c r="GU192" s="2"/>
      <c r="GV192" s="2"/>
      <c r="GW192" s="2"/>
      <c r="GX192" s="2"/>
      <c r="GY192" s="2"/>
      <c r="GZ192" s="2"/>
      <c r="HA192" s="2"/>
      <c r="HB192" s="2"/>
      <c r="HC192" s="2"/>
      <c r="HD192" s="2"/>
      <c r="HE192" s="2"/>
      <c r="HF192" s="2"/>
      <c r="HG192" s="2"/>
      <c r="HH192" s="2"/>
      <c r="HI192" s="2"/>
      <c r="HJ192" s="2"/>
      <c r="HK192" s="2"/>
      <c r="HL192" s="2"/>
      <c r="HM192" s="2"/>
      <c r="HN192" s="2"/>
      <c r="HO192" s="2"/>
      <c r="HP192" s="2"/>
      <c r="HQ192" s="2"/>
      <c r="HR192" s="2"/>
      <c r="HS192" s="2"/>
      <c r="HT192" s="2"/>
      <c r="HU192" s="2"/>
      <c r="HV192" s="2"/>
      <c r="HW192" s="2"/>
      <c r="HX192" s="2"/>
      <c r="HY192" s="2"/>
      <c r="HZ192" s="2"/>
      <c r="IA192" s="2"/>
      <c r="IB192" s="2"/>
      <c r="IC192" s="2"/>
      <c r="ID192" s="2"/>
      <c r="IE192" s="2"/>
      <c r="IF192" s="2"/>
      <c r="IG192" s="2"/>
      <c r="IH192" s="2"/>
      <c r="II192" s="2"/>
      <c r="IJ192" s="2"/>
      <c r="IK192" s="2"/>
      <c r="IL192" s="2"/>
      <c r="IM192" s="2"/>
      <c r="IN192" s="2"/>
      <c r="IO192" s="2"/>
      <c r="IP192" s="2"/>
      <c r="IQ192" s="2"/>
    </row>
    <row r="193" spans="1:251" ht="14.25" x14ac:dyDescent="0.25">
      <c r="A193" s="56" t="s">
        <v>304</v>
      </c>
      <c r="B193" s="44">
        <v>1586</v>
      </c>
      <c r="C193" s="44">
        <v>1027</v>
      </c>
      <c r="D193" s="44">
        <f t="shared" si="12"/>
        <v>559</v>
      </c>
      <c r="E193" s="44">
        <v>26</v>
      </c>
      <c r="F193" s="44">
        <v>9</v>
      </c>
      <c r="G193" s="44">
        <v>524</v>
      </c>
      <c r="H193" s="44">
        <v>17</v>
      </c>
      <c r="I193" s="44">
        <v>272822</v>
      </c>
      <c r="J193" s="44">
        <v>229226</v>
      </c>
      <c r="K193" s="44">
        <f t="shared" si="14"/>
        <v>43596</v>
      </c>
      <c r="L193" s="44">
        <v>3283</v>
      </c>
      <c r="M193" s="44">
        <v>908</v>
      </c>
      <c r="N193" s="44">
        <v>39405</v>
      </c>
      <c r="O193" s="9"/>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c r="GT193" s="2"/>
      <c r="GU193" s="2"/>
      <c r="GV193" s="2"/>
      <c r="GW193" s="2"/>
      <c r="GX193" s="2"/>
      <c r="GY193" s="2"/>
      <c r="GZ193" s="2"/>
      <c r="HA193" s="2"/>
      <c r="HB193" s="2"/>
      <c r="HC193" s="2"/>
      <c r="HD193" s="2"/>
      <c r="HE193" s="2"/>
      <c r="HF193" s="2"/>
      <c r="HG193" s="2"/>
      <c r="HH193" s="2"/>
      <c r="HI193" s="2"/>
      <c r="HJ193" s="2"/>
      <c r="HK193" s="2"/>
      <c r="HL193" s="2"/>
      <c r="HM193" s="2"/>
      <c r="HN193" s="2"/>
      <c r="HO193" s="2"/>
      <c r="HP193" s="2"/>
      <c r="HQ193" s="2"/>
      <c r="HR193" s="2"/>
      <c r="HS193" s="2"/>
      <c r="HT193" s="2"/>
      <c r="HU193" s="2"/>
      <c r="HV193" s="2"/>
      <c r="HW193" s="2"/>
      <c r="HX193" s="2"/>
      <c r="HY193" s="2"/>
      <c r="HZ193" s="2"/>
      <c r="IA193" s="2"/>
      <c r="IB193" s="2"/>
      <c r="IC193" s="2"/>
      <c r="ID193" s="2"/>
      <c r="IE193" s="2"/>
      <c r="IF193" s="2"/>
      <c r="IG193" s="2"/>
      <c r="IH193" s="2"/>
      <c r="II193" s="2"/>
      <c r="IJ193" s="2"/>
      <c r="IK193" s="2"/>
      <c r="IL193" s="2"/>
      <c r="IM193" s="2"/>
      <c r="IN193" s="2"/>
      <c r="IO193" s="2"/>
      <c r="IP193" s="2"/>
      <c r="IQ193" s="2"/>
    </row>
    <row r="194" spans="1:251" ht="14.25" x14ac:dyDescent="0.25">
      <c r="A194" s="56" t="s">
        <v>305</v>
      </c>
      <c r="B194" s="44">
        <v>2325</v>
      </c>
      <c r="C194" s="44">
        <v>1490</v>
      </c>
      <c r="D194" s="44">
        <f t="shared" ref="D194:D292" si="15">SUM(E194:G194)</f>
        <v>835</v>
      </c>
      <c r="E194" s="44">
        <v>34</v>
      </c>
      <c r="F194" s="44">
        <v>59</v>
      </c>
      <c r="G194" s="44">
        <v>742</v>
      </c>
      <c r="H194" s="44">
        <v>38</v>
      </c>
      <c r="I194" s="44">
        <v>401034</v>
      </c>
      <c r="J194" s="44">
        <v>346957</v>
      </c>
      <c r="K194" s="44">
        <f t="shared" si="14"/>
        <v>54077</v>
      </c>
      <c r="L194" s="44">
        <v>2804</v>
      </c>
      <c r="M194" s="44">
        <v>3364</v>
      </c>
      <c r="N194" s="44">
        <v>47909</v>
      </c>
      <c r="O194" s="9"/>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c r="GQ194" s="2"/>
      <c r="GR194" s="2"/>
      <c r="GS194" s="2"/>
      <c r="GT194" s="2"/>
      <c r="GU194" s="2"/>
      <c r="GV194" s="2"/>
      <c r="GW194" s="2"/>
      <c r="GX194" s="2"/>
      <c r="GY194" s="2"/>
      <c r="GZ194" s="2"/>
      <c r="HA194" s="2"/>
      <c r="HB194" s="2"/>
      <c r="HC194" s="2"/>
      <c r="HD194" s="2"/>
      <c r="HE194" s="2"/>
      <c r="HF194" s="2"/>
      <c r="HG194" s="2"/>
      <c r="HH194" s="2"/>
      <c r="HI194" s="2"/>
      <c r="HJ194" s="2"/>
      <c r="HK194" s="2"/>
      <c r="HL194" s="2"/>
      <c r="HM194" s="2"/>
      <c r="HN194" s="2"/>
      <c r="HO194" s="2"/>
      <c r="HP194" s="2"/>
      <c r="HQ194" s="2"/>
      <c r="HR194" s="2"/>
      <c r="HS194" s="2"/>
      <c r="HT194" s="2"/>
      <c r="HU194" s="2"/>
      <c r="HV194" s="2"/>
      <c r="HW194" s="2"/>
      <c r="HX194" s="2"/>
      <c r="HY194" s="2"/>
      <c r="HZ194" s="2"/>
      <c r="IA194" s="2"/>
      <c r="IB194" s="2"/>
      <c r="IC194" s="2"/>
      <c r="ID194" s="2"/>
      <c r="IE194" s="2"/>
      <c r="IF194" s="2"/>
      <c r="IG194" s="2"/>
      <c r="IH194" s="2"/>
      <c r="II194" s="2"/>
      <c r="IJ194" s="2"/>
      <c r="IK194" s="2"/>
      <c r="IL194" s="2"/>
      <c r="IM194" s="2"/>
      <c r="IN194" s="2"/>
      <c r="IO194" s="2"/>
      <c r="IP194" s="2"/>
      <c r="IQ194" s="2"/>
    </row>
    <row r="195" spans="1:251" ht="14.25" x14ac:dyDescent="0.25">
      <c r="A195" s="56" t="s">
        <v>306</v>
      </c>
      <c r="B195" s="44">
        <v>1501</v>
      </c>
      <c r="C195" s="44">
        <v>1331</v>
      </c>
      <c r="D195" s="44">
        <f t="shared" si="15"/>
        <v>170</v>
      </c>
      <c r="E195" s="44">
        <v>46</v>
      </c>
      <c r="F195" s="44">
        <v>4</v>
      </c>
      <c r="G195" s="44">
        <v>120</v>
      </c>
      <c r="H195" s="44">
        <v>6</v>
      </c>
      <c r="I195" s="44">
        <v>338707</v>
      </c>
      <c r="J195" s="44">
        <v>316528</v>
      </c>
      <c r="K195" s="44">
        <f t="shared" si="14"/>
        <v>22179</v>
      </c>
      <c r="L195" s="44">
        <v>9102</v>
      </c>
      <c r="M195" s="44">
        <v>327</v>
      </c>
      <c r="N195" s="44">
        <v>12750</v>
      </c>
      <c r="O195" s="9"/>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c r="HC195" s="2"/>
      <c r="HD195" s="2"/>
      <c r="HE195" s="2"/>
      <c r="HF195" s="2"/>
      <c r="HG195" s="2"/>
      <c r="HH195" s="2"/>
      <c r="HI195" s="2"/>
      <c r="HJ195" s="2"/>
      <c r="HK195" s="2"/>
      <c r="HL195" s="2"/>
      <c r="HM195" s="2"/>
      <c r="HN195" s="2"/>
      <c r="HO195" s="2"/>
      <c r="HP195" s="2"/>
      <c r="HQ195" s="2"/>
      <c r="HR195" s="2"/>
      <c r="HS195" s="2"/>
      <c r="HT195" s="2"/>
      <c r="HU195" s="2"/>
      <c r="HV195" s="2"/>
      <c r="HW195" s="2"/>
      <c r="HX195" s="2"/>
      <c r="HY195" s="2"/>
      <c r="HZ195" s="2"/>
      <c r="IA195" s="2"/>
      <c r="IB195" s="2"/>
      <c r="IC195" s="2"/>
      <c r="ID195" s="2"/>
      <c r="IE195" s="2"/>
      <c r="IF195" s="2"/>
      <c r="IG195" s="2"/>
      <c r="IH195" s="2"/>
      <c r="II195" s="2"/>
      <c r="IJ195" s="2"/>
      <c r="IK195" s="2"/>
      <c r="IL195" s="2"/>
      <c r="IM195" s="2"/>
      <c r="IN195" s="2"/>
      <c r="IO195" s="2"/>
      <c r="IP195" s="2"/>
      <c r="IQ195" s="2"/>
    </row>
    <row r="196" spans="1:251" ht="14.25" x14ac:dyDescent="0.25">
      <c r="A196" s="56" t="s">
        <v>307</v>
      </c>
      <c r="B196" s="44">
        <v>1989</v>
      </c>
      <c r="C196" s="44">
        <v>1264</v>
      </c>
      <c r="D196" s="44">
        <f t="shared" si="15"/>
        <v>725</v>
      </c>
      <c r="E196" s="44">
        <v>46</v>
      </c>
      <c r="F196" s="44">
        <v>0</v>
      </c>
      <c r="G196" s="44">
        <v>679</v>
      </c>
      <c r="H196" s="44">
        <v>33</v>
      </c>
      <c r="I196" s="44">
        <v>340173</v>
      </c>
      <c r="J196" s="44">
        <v>288738</v>
      </c>
      <c r="K196" s="44">
        <f t="shared" si="14"/>
        <v>51435</v>
      </c>
      <c r="L196" s="44">
        <v>7020</v>
      </c>
      <c r="M196" s="44">
        <v>0</v>
      </c>
      <c r="N196" s="44">
        <v>44415</v>
      </c>
      <c r="O196" s="9"/>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row>
    <row r="197" spans="1:251" ht="14.25" x14ac:dyDescent="0.25">
      <c r="A197" s="56" t="s">
        <v>308</v>
      </c>
      <c r="B197" s="44">
        <v>2317</v>
      </c>
      <c r="C197" s="44">
        <v>1221</v>
      </c>
      <c r="D197" s="44">
        <f t="shared" si="15"/>
        <v>1096</v>
      </c>
      <c r="E197" s="44">
        <v>28</v>
      </c>
      <c r="F197" s="44">
        <v>10</v>
      </c>
      <c r="G197" s="44">
        <v>1058</v>
      </c>
      <c r="H197" s="44">
        <v>25</v>
      </c>
      <c r="I197" s="44">
        <v>402994</v>
      </c>
      <c r="J197" s="44">
        <v>281790</v>
      </c>
      <c r="K197" s="44">
        <f t="shared" si="14"/>
        <v>121204</v>
      </c>
      <c r="L197" s="44">
        <v>4235</v>
      </c>
      <c r="M197" s="44">
        <v>676</v>
      </c>
      <c r="N197" s="44">
        <v>116293</v>
      </c>
      <c r="O197" s="9"/>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row>
    <row r="198" spans="1:251" ht="14.25" x14ac:dyDescent="0.25">
      <c r="A198" s="56" t="s">
        <v>309</v>
      </c>
      <c r="B198" s="44">
        <v>1830</v>
      </c>
      <c r="C198" s="44">
        <v>1124</v>
      </c>
      <c r="D198" s="44">
        <f t="shared" si="15"/>
        <v>706</v>
      </c>
      <c r="E198" s="44">
        <v>0</v>
      </c>
      <c r="F198" s="44">
        <v>40</v>
      </c>
      <c r="G198" s="44">
        <v>666</v>
      </c>
      <c r="H198" s="44">
        <v>10</v>
      </c>
      <c r="I198" s="44">
        <v>317189</v>
      </c>
      <c r="J198" s="44">
        <v>251096</v>
      </c>
      <c r="K198" s="44">
        <f t="shared" si="14"/>
        <v>66093</v>
      </c>
      <c r="L198" s="44">
        <v>0</v>
      </c>
      <c r="M198" s="44">
        <v>2642</v>
      </c>
      <c r="N198" s="44">
        <v>63451</v>
      </c>
      <c r="O198" s="9"/>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c r="HC198" s="2"/>
      <c r="HD198" s="2"/>
      <c r="HE198" s="2"/>
      <c r="HF198" s="2"/>
      <c r="HG198" s="2"/>
      <c r="HH198" s="2"/>
      <c r="HI198" s="2"/>
      <c r="HJ198" s="2"/>
      <c r="HK198" s="2"/>
      <c r="HL198" s="2"/>
      <c r="HM198" s="2"/>
      <c r="HN198" s="2"/>
      <c r="HO198" s="2"/>
      <c r="HP198" s="2"/>
      <c r="HQ198" s="2"/>
      <c r="HR198" s="2"/>
      <c r="HS198" s="2"/>
      <c r="HT198" s="2"/>
      <c r="HU198" s="2"/>
      <c r="HV198" s="2"/>
      <c r="HW198" s="2"/>
      <c r="HX198" s="2"/>
      <c r="HY198" s="2"/>
      <c r="HZ198" s="2"/>
      <c r="IA198" s="2"/>
      <c r="IB198" s="2"/>
      <c r="IC198" s="2"/>
      <c r="ID198" s="2"/>
      <c r="IE198" s="2"/>
      <c r="IF198" s="2"/>
      <c r="IG198" s="2"/>
      <c r="IH198" s="2"/>
      <c r="II198" s="2"/>
      <c r="IJ198" s="2"/>
      <c r="IK198" s="2"/>
      <c r="IL198" s="2"/>
      <c r="IM198" s="2"/>
      <c r="IN198" s="2"/>
      <c r="IO198" s="2"/>
      <c r="IP198" s="2"/>
      <c r="IQ198" s="2"/>
    </row>
    <row r="199" spans="1:251" ht="14.25" x14ac:dyDescent="0.25">
      <c r="A199" s="56" t="s">
        <v>314</v>
      </c>
      <c r="B199" s="44">
        <v>1888</v>
      </c>
      <c r="C199" s="44">
        <v>1124</v>
      </c>
      <c r="D199" s="44">
        <f t="shared" si="15"/>
        <v>764</v>
      </c>
      <c r="E199" s="44">
        <v>0</v>
      </c>
      <c r="F199" s="44">
        <v>12</v>
      </c>
      <c r="G199" s="44">
        <v>752</v>
      </c>
      <c r="H199" s="44">
        <v>19</v>
      </c>
      <c r="I199" s="44">
        <v>298938</v>
      </c>
      <c r="J199" s="44">
        <v>253986</v>
      </c>
      <c r="K199" s="44">
        <f t="shared" si="14"/>
        <v>44952</v>
      </c>
      <c r="L199" s="44">
        <v>0</v>
      </c>
      <c r="M199" s="44">
        <v>1311</v>
      </c>
      <c r="N199" s="44">
        <v>43641</v>
      </c>
      <c r="O199" s="9"/>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row>
    <row r="200" spans="1:251" ht="14.25" x14ac:dyDescent="0.25">
      <c r="A200" s="56" t="s">
        <v>315</v>
      </c>
      <c r="B200" s="44">
        <v>2445</v>
      </c>
      <c r="C200" s="44">
        <v>1165</v>
      </c>
      <c r="D200" s="44">
        <f t="shared" si="15"/>
        <v>1280</v>
      </c>
      <c r="E200" s="44">
        <v>30</v>
      </c>
      <c r="F200" s="44">
        <v>15</v>
      </c>
      <c r="G200" s="44">
        <v>1235</v>
      </c>
      <c r="H200" s="44">
        <v>47</v>
      </c>
      <c r="I200" s="44">
        <v>353679</v>
      </c>
      <c r="J200" s="44">
        <v>264276</v>
      </c>
      <c r="K200" s="44">
        <f t="shared" si="14"/>
        <v>89403</v>
      </c>
      <c r="L200" s="44">
        <v>4119</v>
      </c>
      <c r="M200" s="44">
        <v>3203</v>
      </c>
      <c r="N200" s="44">
        <v>82081</v>
      </c>
      <c r="O200" s="9"/>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c r="HC200" s="2"/>
      <c r="HD200" s="2"/>
      <c r="HE200" s="2"/>
      <c r="HF200" s="2"/>
      <c r="HG200" s="2"/>
      <c r="HH200" s="2"/>
      <c r="HI200" s="2"/>
      <c r="HJ200" s="2"/>
      <c r="HK200" s="2"/>
      <c r="HL200" s="2"/>
      <c r="HM200" s="2"/>
      <c r="HN200" s="2"/>
      <c r="HO200" s="2"/>
      <c r="HP200" s="2"/>
      <c r="HQ200" s="2"/>
      <c r="HR200" s="2"/>
      <c r="HS200" s="2"/>
      <c r="HT200" s="2"/>
      <c r="HU200" s="2"/>
      <c r="HV200" s="2"/>
      <c r="HW200" s="2"/>
      <c r="HX200" s="2"/>
      <c r="HY200" s="2"/>
      <c r="HZ200" s="2"/>
      <c r="IA200" s="2"/>
      <c r="IB200" s="2"/>
      <c r="IC200" s="2"/>
      <c r="ID200" s="2"/>
      <c r="IE200" s="2"/>
      <c r="IF200" s="2"/>
      <c r="IG200" s="2"/>
      <c r="IH200" s="2"/>
      <c r="II200" s="2"/>
      <c r="IJ200" s="2"/>
      <c r="IK200" s="2"/>
      <c r="IL200" s="2"/>
      <c r="IM200" s="2"/>
      <c r="IN200" s="2"/>
      <c r="IO200" s="2"/>
      <c r="IP200" s="2"/>
      <c r="IQ200" s="2"/>
    </row>
    <row r="201" spans="1:251" ht="14.25" x14ac:dyDescent="0.25">
      <c r="A201" s="56" t="s">
        <v>316</v>
      </c>
      <c r="B201" s="44">
        <v>1141</v>
      </c>
      <c r="C201" s="44">
        <v>1107</v>
      </c>
      <c r="D201" s="44">
        <f t="shared" si="15"/>
        <v>34</v>
      </c>
      <c r="E201" s="44">
        <v>0</v>
      </c>
      <c r="F201" s="44">
        <v>4</v>
      </c>
      <c r="G201" s="44">
        <v>30</v>
      </c>
      <c r="H201" s="44">
        <v>2</v>
      </c>
      <c r="I201" s="44">
        <v>258864</v>
      </c>
      <c r="J201" s="44">
        <v>255112</v>
      </c>
      <c r="K201" s="44">
        <f t="shared" si="14"/>
        <v>3752</v>
      </c>
      <c r="L201" s="44">
        <v>0</v>
      </c>
      <c r="M201" s="44">
        <v>2000</v>
      </c>
      <c r="N201" s="44">
        <v>1752</v>
      </c>
      <c r="O201" s="9"/>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row>
    <row r="202" spans="1:251" ht="14.25" x14ac:dyDescent="0.25">
      <c r="A202" s="56" t="s">
        <v>317</v>
      </c>
      <c r="B202" s="44">
        <v>1713</v>
      </c>
      <c r="C202" s="44">
        <v>874</v>
      </c>
      <c r="D202" s="44">
        <f t="shared" si="15"/>
        <v>839</v>
      </c>
      <c r="E202" s="44">
        <v>2</v>
      </c>
      <c r="F202" s="44">
        <v>15</v>
      </c>
      <c r="G202" s="44">
        <v>822</v>
      </c>
      <c r="H202" s="44">
        <v>16</v>
      </c>
      <c r="I202" s="44">
        <v>313169</v>
      </c>
      <c r="J202" s="44">
        <v>206251</v>
      </c>
      <c r="K202" s="44">
        <f t="shared" si="14"/>
        <v>106918</v>
      </c>
      <c r="L202" s="44">
        <v>240</v>
      </c>
      <c r="M202" s="44">
        <v>1070</v>
      </c>
      <c r="N202" s="44">
        <v>105608</v>
      </c>
      <c r="O202" s="9"/>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row>
    <row r="203" spans="1:251" ht="14.25" x14ac:dyDescent="0.25">
      <c r="A203" s="56" t="s">
        <v>318</v>
      </c>
      <c r="B203" s="44">
        <v>1692</v>
      </c>
      <c r="C203" s="44">
        <v>1144</v>
      </c>
      <c r="D203" s="44">
        <f t="shared" si="15"/>
        <v>548</v>
      </c>
      <c r="E203" s="44">
        <v>2</v>
      </c>
      <c r="F203" s="44">
        <v>10</v>
      </c>
      <c r="G203" s="44">
        <v>536</v>
      </c>
      <c r="H203" s="44">
        <v>30</v>
      </c>
      <c r="I203" s="44">
        <v>358480</v>
      </c>
      <c r="J203" s="44">
        <v>261893</v>
      </c>
      <c r="K203" s="44">
        <f t="shared" si="14"/>
        <v>96587</v>
      </c>
      <c r="L203" s="44">
        <v>154</v>
      </c>
      <c r="M203" s="44">
        <v>690</v>
      </c>
      <c r="N203" s="44">
        <v>95743</v>
      </c>
      <c r="O203" s="9"/>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row>
    <row r="204" spans="1:251" ht="14.25" x14ac:dyDescent="0.25">
      <c r="A204" s="56" t="s">
        <v>319</v>
      </c>
      <c r="B204" s="44">
        <v>1849</v>
      </c>
      <c r="C204" s="44">
        <v>1244</v>
      </c>
      <c r="D204" s="44">
        <f t="shared" si="15"/>
        <v>605</v>
      </c>
      <c r="E204" s="44">
        <v>0</v>
      </c>
      <c r="F204" s="44">
        <v>4</v>
      </c>
      <c r="G204" s="44">
        <v>601</v>
      </c>
      <c r="H204" s="44">
        <v>24</v>
      </c>
      <c r="I204" s="44">
        <v>303170</v>
      </c>
      <c r="J204" s="44">
        <v>264013</v>
      </c>
      <c r="K204" s="44">
        <f t="shared" si="14"/>
        <v>39157</v>
      </c>
      <c r="L204" s="44">
        <v>0</v>
      </c>
      <c r="M204" s="44">
        <v>285</v>
      </c>
      <c r="N204" s="44">
        <v>38872</v>
      </c>
      <c r="O204" s="9"/>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row>
    <row r="205" spans="1:251" ht="14.25" x14ac:dyDescent="0.25">
      <c r="A205" s="56" t="s">
        <v>321</v>
      </c>
      <c r="B205" s="44">
        <v>2134</v>
      </c>
      <c r="C205" s="44">
        <v>1147</v>
      </c>
      <c r="D205" s="44">
        <f t="shared" si="15"/>
        <v>987</v>
      </c>
      <c r="E205" s="44">
        <v>0</v>
      </c>
      <c r="F205" s="44">
        <v>28</v>
      </c>
      <c r="G205" s="44">
        <v>959</v>
      </c>
      <c r="H205" s="44">
        <v>21</v>
      </c>
      <c r="I205" s="44">
        <v>321813</v>
      </c>
      <c r="J205" s="44">
        <v>253054</v>
      </c>
      <c r="K205" s="44">
        <f t="shared" si="14"/>
        <v>68759</v>
      </c>
      <c r="L205" s="44">
        <v>0</v>
      </c>
      <c r="M205" s="44">
        <v>2469</v>
      </c>
      <c r="N205" s="44">
        <v>66290</v>
      </c>
      <c r="O205" s="9"/>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c r="HC205" s="2"/>
      <c r="HD205" s="2"/>
      <c r="HE205" s="2"/>
      <c r="HF205" s="2"/>
      <c r="HG205" s="2"/>
      <c r="HH205" s="2"/>
      <c r="HI205" s="2"/>
      <c r="HJ205" s="2"/>
      <c r="HK205" s="2"/>
      <c r="HL205" s="2"/>
      <c r="HM205" s="2"/>
      <c r="HN205" s="2"/>
      <c r="HO205" s="2"/>
      <c r="HP205" s="2"/>
      <c r="HQ205" s="2"/>
      <c r="HR205" s="2"/>
      <c r="HS205" s="2"/>
      <c r="HT205" s="2"/>
      <c r="HU205" s="2"/>
      <c r="HV205" s="2"/>
      <c r="HW205" s="2"/>
      <c r="HX205" s="2"/>
      <c r="HY205" s="2"/>
      <c r="HZ205" s="2"/>
      <c r="IA205" s="2"/>
      <c r="IB205" s="2"/>
      <c r="IC205" s="2"/>
      <c r="ID205" s="2"/>
      <c r="IE205" s="2"/>
      <c r="IF205" s="2"/>
      <c r="IG205" s="2"/>
      <c r="IH205" s="2"/>
      <c r="II205" s="2"/>
      <c r="IJ205" s="2"/>
      <c r="IK205" s="2"/>
      <c r="IL205" s="2"/>
      <c r="IM205" s="2"/>
      <c r="IN205" s="2"/>
      <c r="IO205" s="2"/>
      <c r="IP205" s="2"/>
      <c r="IQ205" s="2"/>
    </row>
    <row r="206" spans="1:251" ht="14.25" x14ac:dyDescent="0.25">
      <c r="A206" s="56" t="s">
        <v>322</v>
      </c>
      <c r="B206" s="44">
        <v>2594</v>
      </c>
      <c r="C206" s="44">
        <v>1805</v>
      </c>
      <c r="D206" s="44">
        <f t="shared" si="15"/>
        <v>789</v>
      </c>
      <c r="E206" s="44">
        <v>10</v>
      </c>
      <c r="F206" s="44">
        <v>6</v>
      </c>
      <c r="G206" s="44">
        <v>773</v>
      </c>
      <c r="H206" s="44">
        <v>23</v>
      </c>
      <c r="I206" s="44">
        <v>430331</v>
      </c>
      <c r="J206" s="44">
        <v>390120</v>
      </c>
      <c r="K206" s="44">
        <f t="shared" si="14"/>
        <v>40211</v>
      </c>
      <c r="L206" s="44">
        <v>1249</v>
      </c>
      <c r="M206" s="44">
        <v>2595</v>
      </c>
      <c r="N206" s="44">
        <v>36367</v>
      </c>
      <c r="O206" s="9"/>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row>
    <row r="207" spans="1:251" ht="14.25" x14ac:dyDescent="0.25">
      <c r="A207" s="56" t="s">
        <v>323</v>
      </c>
      <c r="B207" s="44">
        <v>2095</v>
      </c>
      <c r="C207" s="44">
        <v>1297</v>
      </c>
      <c r="D207" s="44">
        <f t="shared" si="15"/>
        <v>798</v>
      </c>
      <c r="E207" s="44">
        <v>0</v>
      </c>
      <c r="F207" s="44">
        <v>0</v>
      </c>
      <c r="G207" s="44">
        <v>798</v>
      </c>
      <c r="H207" s="44">
        <v>20</v>
      </c>
      <c r="I207" s="44">
        <v>353512</v>
      </c>
      <c r="J207" s="44">
        <v>299341</v>
      </c>
      <c r="K207" s="44">
        <f t="shared" si="14"/>
        <v>54171</v>
      </c>
      <c r="L207" s="44">
        <v>0</v>
      </c>
      <c r="M207" s="44">
        <v>0</v>
      </c>
      <c r="N207" s="44">
        <v>54171</v>
      </c>
      <c r="O207" s="9"/>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row>
    <row r="208" spans="1:251" ht="14.25" x14ac:dyDescent="0.25">
      <c r="A208" s="56" t="s">
        <v>324</v>
      </c>
      <c r="B208" s="44">
        <v>2463</v>
      </c>
      <c r="C208" s="44">
        <v>1315</v>
      </c>
      <c r="D208" s="44">
        <f t="shared" si="15"/>
        <v>1148</v>
      </c>
      <c r="E208" s="44">
        <v>8</v>
      </c>
      <c r="F208" s="44">
        <v>6</v>
      </c>
      <c r="G208" s="44">
        <v>1134</v>
      </c>
      <c r="H208" s="44">
        <v>22</v>
      </c>
      <c r="I208" s="44">
        <v>360440</v>
      </c>
      <c r="J208" s="44">
        <v>304823</v>
      </c>
      <c r="K208" s="44">
        <f t="shared" si="14"/>
        <v>55617</v>
      </c>
      <c r="L208" s="44">
        <v>1143</v>
      </c>
      <c r="M208" s="44">
        <v>388</v>
      </c>
      <c r="N208" s="44">
        <v>54086</v>
      </c>
      <c r="O208" s="9"/>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row>
    <row r="209" spans="1:251" ht="14.25" x14ac:dyDescent="0.25">
      <c r="A209" s="56" t="s">
        <v>325</v>
      </c>
      <c r="B209" s="44">
        <v>3812</v>
      </c>
      <c r="C209" s="44">
        <v>1492</v>
      </c>
      <c r="D209" s="44">
        <f t="shared" si="15"/>
        <v>2320</v>
      </c>
      <c r="E209" s="44">
        <v>2</v>
      </c>
      <c r="F209" s="44">
        <v>9</v>
      </c>
      <c r="G209" s="44">
        <v>2309</v>
      </c>
      <c r="H209" s="44">
        <v>100</v>
      </c>
      <c r="I209" s="44">
        <v>558337</v>
      </c>
      <c r="J209" s="44">
        <v>342641</v>
      </c>
      <c r="K209" s="44">
        <f t="shared" si="14"/>
        <v>215696</v>
      </c>
      <c r="L209" s="44">
        <v>174</v>
      </c>
      <c r="M209" s="44">
        <v>581</v>
      </c>
      <c r="N209" s="44">
        <v>214941</v>
      </c>
      <c r="O209" s="9"/>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row>
    <row r="210" spans="1:251" ht="14.25" x14ac:dyDescent="0.25">
      <c r="A210" s="56" t="s">
        <v>328</v>
      </c>
      <c r="B210" s="44">
        <v>1457</v>
      </c>
      <c r="C210" s="44">
        <v>1137</v>
      </c>
      <c r="D210" s="44">
        <f t="shared" si="15"/>
        <v>320</v>
      </c>
      <c r="E210" s="44">
        <v>8</v>
      </c>
      <c r="F210" s="44">
        <v>0</v>
      </c>
      <c r="G210" s="44">
        <v>312</v>
      </c>
      <c r="H210" s="44">
        <v>6</v>
      </c>
      <c r="I210" s="44">
        <v>275343</v>
      </c>
      <c r="J210" s="44">
        <v>270392</v>
      </c>
      <c r="K210" s="44">
        <f t="shared" ref="K210:K292" si="16">SUM(L210:N210)</f>
        <v>4951</v>
      </c>
      <c r="L210" s="44">
        <v>623</v>
      </c>
      <c r="M210" s="44">
        <v>0</v>
      </c>
      <c r="N210" s="44">
        <v>4328</v>
      </c>
      <c r="O210" s="9"/>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row>
    <row r="211" spans="1:251" ht="14.25" x14ac:dyDescent="0.25">
      <c r="A211" s="56" t="s">
        <v>329</v>
      </c>
      <c r="B211" s="44">
        <v>1884</v>
      </c>
      <c r="C211" s="44">
        <v>1238</v>
      </c>
      <c r="D211" s="44">
        <f t="shared" si="15"/>
        <v>646</v>
      </c>
      <c r="E211" s="44">
        <v>2</v>
      </c>
      <c r="F211" s="44">
        <v>0</v>
      </c>
      <c r="G211" s="44">
        <v>644</v>
      </c>
      <c r="H211" s="44">
        <v>21</v>
      </c>
      <c r="I211" s="44">
        <v>338781</v>
      </c>
      <c r="J211" s="44">
        <v>293365</v>
      </c>
      <c r="K211" s="44">
        <f t="shared" si="16"/>
        <v>45416</v>
      </c>
      <c r="L211" s="44">
        <v>117</v>
      </c>
      <c r="M211" s="44">
        <v>0</v>
      </c>
      <c r="N211" s="44">
        <v>45299</v>
      </c>
      <c r="O211" s="9"/>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row>
    <row r="212" spans="1:251" ht="14.25" x14ac:dyDescent="0.25">
      <c r="A212" s="56" t="s">
        <v>330</v>
      </c>
      <c r="B212" s="44">
        <v>1812</v>
      </c>
      <c r="C212" s="44">
        <v>1235</v>
      </c>
      <c r="D212" s="44">
        <f t="shared" si="15"/>
        <v>577</v>
      </c>
      <c r="E212" s="44">
        <v>4</v>
      </c>
      <c r="F212" s="44">
        <v>8</v>
      </c>
      <c r="G212" s="44">
        <v>565</v>
      </c>
      <c r="H212" s="44">
        <v>9</v>
      </c>
      <c r="I212" s="44">
        <v>342580</v>
      </c>
      <c r="J212" s="44">
        <v>302787</v>
      </c>
      <c r="K212" s="44">
        <f t="shared" si="16"/>
        <v>39793</v>
      </c>
      <c r="L212" s="44">
        <v>291</v>
      </c>
      <c r="M212" s="44">
        <v>596</v>
      </c>
      <c r="N212" s="44">
        <v>38906</v>
      </c>
      <c r="O212" s="9"/>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row>
    <row r="213" spans="1:251" ht="14.25" x14ac:dyDescent="0.25">
      <c r="A213" s="56" t="s">
        <v>331</v>
      </c>
      <c r="B213" s="44">
        <v>2186</v>
      </c>
      <c r="C213" s="44">
        <v>1146</v>
      </c>
      <c r="D213" s="44">
        <f t="shared" si="15"/>
        <v>1040</v>
      </c>
      <c r="E213" s="44">
        <v>14</v>
      </c>
      <c r="F213" s="44">
        <v>7</v>
      </c>
      <c r="G213" s="44">
        <v>1019</v>
      </c>
      <c r="H213" s="44">
        <v>27</v>
      </c>
      <c r="I213" s="44">
        <v>355959</v>
      </c>
      <c r="J213" s="44">
        <v>302602</v>
      </c>
      <c r="K213" s="44">
        <f t="shared" si="16"/>
        <v>53357</v>
      </c>
      <c r="L213" s="44">
        <v>1593</v>
      </c>
      <c r="M213" s="44">
        <v>435</v>
      </c>
      <c r="N213" s="44">
        <v>51329</v>
      </c>
      <c r="O213" s="9"/>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row>
    <row r="214" spans="1:251" ht="14.25" x14ac:dyDescent="0.25">
      <c r="A214" s="56" t="s">
        <v>332</v>
      </c>
      <c r="B214" s="44">
        <v>2215</v>
      </c>
      <c r="C214" s="44">
        <v>1105</v>
      </c>
      <c r="D214" s="44">
        <f t="shared" si="15"/>
        <v>1110</v>
      </c>
      <c r="E214" s="44">
        <v>6</v>
      </c>
      <c r="F214" s="44">
        <v>37</v>
      </c>
      <c r="G214" s="44">
        <v>1067</v>
      </c>
      <c r="H214" s="44">
        <v>45</v>
      </c>
      <c r="I214" s="44">
        <v>358101</v>
      </c>
      <c r="J214" s="44">
        <v>248106</v>
      </c>
      <c r="K214" s="44">
        <f t="shared" si="16"/>
        <v>109995</v>
      </c>
      <c r="L214" s="44">
        <v>816</v>
      </c>
      <c r="M214" s="44">
        <v>4780</v>
      </c>
      <c r="N214" s="44">
        <v>104399</v>
      </c>
      <c r="O214" s="9"/>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row>
    <row r="215" spans="1:251" ht="14.25" x14ac:dyDescent="0.25">
      <c r="A215" s="56" t="s">
        <v>333</v>
      </c>
      <c r="B215" s="44">
        <v>1397</v>
      </c>
      <c r="C215" s="44">
        <v>1130</v>
      </c>
      <c r="D215" s="44">
        <f t="shared" si="15"/>
        <v>267</v>
      </c>
      <c r="E215" s="44">
        <v>4</v>
      </c>
      <c r="F215" s="44">
        <v>0</v>
      </c>
      <c r="G215" s="44">
        <v>263</v>
      </c>
      <c r="H215" s="44">
        <v>1</v>
      </c>
      <c r="I215" s="44">
        <v>271102</v>
      </c>
      <c r="J215" s="44">
        <v>252622</v>
      </c>
      <c r="K215" s="44">
        <f t="shared" si="16"/>
        <v>18480</v>
      </c>
      <c r="L215" s="44">
        <v>289</v>
      </c>
      <c r="M215" s="44">
        <v>0</v>
      </c>
      <c r="N215" s="44">
        <v>18191</v>
      </c>
      <c r="O215" s="9"/>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row>
    <row r="216" spans="1:251" ht="14.25" x14ac:dyDescent="0.25">
      <c r="A216" s="66" t="s">
        <v>334</v>
      </c>
      <c r="B216" s="44">
        <v>2223</v>
      </c>
      <c r="C216" s="44">
        <v>1202</v>
      </c>
      <c r="D216" s="44">
        <f t="shared" si="15"/>
        <v>1021</v>
      </c>
      <c r="E216" s="44">
        <v>14</v>
      </c>
      <c r="F216" s="44">
        <v>7</v>
      </c>
      <c r="G216" s="44">
        <v>1000</v>
      </c>
      <c r="H216" s="44">
        <v>30</v>
      </c>
      <c r="I216" s="44">
        <v>388489</v>
      </c>
      <c r="J216" s="44">
        <v>281940</v>
      </c>
      <c r="K216" s="44">
        <f t="shared" si="16"/>
        <v>106549</v>
      </c>
      <c r="L216" s="44">
        <v>1362</v>
      </c>
      <c r="M216" s="44">
        <v>1133</v>
      </c>
      <c r="N216" s="44">
        <v>104054</v>
      </c>
      <c r="O216" s="9"/>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row>
    <row r="217" spans="1:251" ht="14.25" x14ac:dyDescent="0.25">
      <c r="A217" s="66" t="s">
        <v>335</v>
      </c>
      <c r="B217" s="44">
        <v>2010</v>
      </c>
      <c r="C217" s="44">
        <v>1186</v>
      </c>
      <c r="D217" s="44">
        <f t="shared" si="15"/>
        <v>824</v>
      </c>
      <c r="E217" s="44">
        <v>52</v>
      </c>
      <c r="F217" s="44">
        <v>0</v>
      </c>
      <c r="G217" s="44">
        <v>772</v>
      </c>
      <c r="H217" s="44">
        <v>31</v>
      </c>
      <c r="I217" s="44">
        <v>370336</v>
      </c>
      <c r="J217" s="44">
        <v>283475</v>
      </c>
      <c r="K217" s="44">
        <f t="shared" si="16"/>
        <v>86861</v>
      </c>
      <c r="L217" s="44">
        <v>6948</v>
      </c>
      <c r="M217" s="44">
        <v>0</v>
      </c>
      <c r="N217" s="44">
        <v>79913</v>
      </c>
      <c r="O217" s="9"/>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row>
    <row r="218" spans="1:251" ht="14.25" x14ac:dyDescent="0.25">
      <c r="A218" s="66" t="s">
        <v>336</v>
      </c>
      <c r="B218" s="44">
        <v>2574</v>
      </c>
      <c r="C218" s="44">
        <v>1412</v>
      </c>
      <c r="D218" s="44">
        <f t="shared" si="15"/>
        <v>1162</v>
      </c>
      <c r="E218" s="44">
        <v>6</v>
      </c>
      <c r="F218" s="44">
        <v>0</v>
      </c>
      <c r="G218" s="44">
        <v>1156</v>
      </c>
      <c r="H218" s="44">
        <v>39</v>
      </c>
      <c r="I218" s="44">
        <v>438030</v>
      </c>
      <c r="J218" s="44">
        <v>332040</v>
      </c>
      <c r="K218" s="44">
        <f t="shared" si="16"/>
        <v>105990</v>
      </c>
      <c r="L218" s="44">
        <v>551</v>
      </c>
      <c r="M218" s="44">
        <v>0</v>
      </c>
      <c r="N218" s="44">
        <v>105439</v>
      </c>
      <c r="O218" s="9"/>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row>
    <row r="219" spans="1:251" ht="14.25" x14ac:dyDescent="0.25">
      <c r="A219" s="66" t="s">
        <v>337</v>
      </c>
      <c r="B219" s="44">
        <v>3062</v>
      </c>
      <c r="C219" s="44">
        <v>1676</v>
      </c>
      <c r="D219" s="44">
        <f t="shared" si="15"/>
        <v>1386</v>
      </c>
      <c r="E219" s="44">
        <v>4</v>
      </c>
      <c r="F219" s="44">
        <v>0</v>
      </c>
      <c r="G219" s="44">
        <v>1382</v>
      </c>
      <c r="H219" s="44">
        <v>47</v>
      </c>
      <c r="I219" s="44">
        <v>507778</v>
      </c>
      <c r="J219" s="44">
        <v>397692</v>
      </c>
      <c r="K219" s="44">
        <f t="shared" si="16"/>
        <v>110086</v>
      </c>
      <c r="L219" s="44">
        <v>452</v>
      </c>
      <c r="M219" s="44">
        <v>0</v>
      </c>
      <c r="N219" s="44">
        <v>109634</v>
      </c>
      <c r="O219" s="9"/>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row>
    <row r="220" spans="1:251" ht="14.25" x14ac:dyDescent="0.25">
      <c r="A220" s="66" t="s">
        <v>338</v>
      </c>
      <c r="B220" s="44">
        <v>3291</v>
      </c>
      <c r="C220" s="44">
        <v>1517</v>
      </c>
      <c r="D220" s="44">
        <f t="shared" si="15"/>
        <v>1774</v>
      </c>
      <c r="E220" s="44">
        <v>60</v>
      </c>
      <c r="F220" s="44">
        <v>6</v>
      </c>
      <c r="G220" s="44">
        <v>1708</v>
      </c>
      <c r="H220" s="44">
        <v>39</v>
      </c>
      <c r="I220" s="44">
        <v>452067</v>
      </c>
      <c r="J220" s="44">
        <v>352157</v>
      </c>
      <c r="K220" s="44">
        <f t="shared" si="16"/>
        <v>99910</v>
      </c>
      <c r="L220" s="44">
        <v>4834</v>
      </c>
      <c r="M220" s="44">
        <v>437</v>
      </c>
      <c r="N220" s="44">
        <v>94639</v>
      </c>
      <c r="O220" s="9"/>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row>
    <row r="221" spans="1:251" ht="14.25" x14ac:dyDescent="0.25">
      <c r="A221" s="66" t="s">
        <v>339</v>
      </c>
      <c r="B221" s="44">
        <v>2952</v>
      </c>
      <c r="C221" s="44">
        <v>1726</v>
      </c>
      <c r="D221" s="44">
        <f t="shared" si="15"/>
        <v>1226</v>
      </c>
      <c r="E221" s="44">
        <v>4</v>
      </c>
      <c r="F221" s="44">
        <v>10</v>
      </c>
      <c r="G221" s="44">
        <v>1212</v>
      </c>
      <c r="H221" s="44">
        <v>61</v>
      </c>
      <c r="I221" s="44">
        <v>525163</v>
      </c>
      <c r="J221" s="44">
        <v>433356</v>
      </c>
      <c r="K221" s="44">
        <f t="shared" si="16"/>
        <v>91807</v>
      </c>
      <c r="L221" s="44">
        <v>760</v>
      </c>
      <c r="M221" s="44">
        <v>5502</v>
      </c>
      <c r="N221" s="44">
        <v>85545</v>
      </c>
      <c r="O221" s="9"/>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row>
    <row r="222" spans="1:251" ht="14.25" x14ac:dyDescent="0.25">
      <c r="A222" s="66" t="s">
        <v>340</v>
      </c>
      <c r="B222" s="44">
        <v>2673</v>
      </c>
      <c r="C222" s="44">
        <v>1819</v>
      </c>
      <c r="D222" s="44">
        <f t="shared" si="15"/>
        <v>854</v>
      </c>
      <c r="E222" s="44">
        <v>4</v>
      </c>
      <c r="F222" s="44">
        <v>0</v>
      </c>
      <c r="G222" s="44">
        <v>850</v>
      </c>
      <c r="H222" s="44">
        <v>35</v>
      </c>
      <c r="I222" s="44">
        <v>444595</v>
      </c>
      <c r="J222" s="44">
        <v>386757</v>
      </c>
      <c r="K222" s="44">
        <f t="shared" si="16"/>
        <v>57838</v>
      </c>
      <c r="L222" s="44">
        <v>200</v>
      </c>
      <c r="M222" s="44">
        <v>0</v>
      </c>
      <c r="N222" s="44">
        <v>57638</v>
      </c>
      <c r="O222" s="9"/>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row>
    <row r="223" spans="1:251" ht="14.25" x14ac:dyDescent="0.25">
      <c r="A223" s="66" t="s">
        <v>341</v>
      </c>
      <c r="B223" s="44">
        <v>2311</v>
      </c>
      <c r="C223" s="44">
        <v>1459</v>
      </c>
      <c r="D223" s="44">
        <f t="shared" si="15"/>
        <v>852</v>
      </c>
      <c r="E223" s="44">
        <v>4</v>
      </c>
      <c r="F223" s="44">
        <v>8</v>
      </c>
      <c r="G223" s="44">
        <v>840</v>
      </c>
      <c r="H223" s="44">
        <v>21</v>
      </c>
      <c r="I223" s="44">
        <v>421295</v>
      </c>
      <c r="J223" s="44">
        <v>356057</v>
      </c>
      <c r="K223" s="44">
        <f t="shared" si="16"/>
        <v>65238</v>
      </c>
      <c r="L223" s="44">
        <v>710</v>
      </c>
      <c r="M223" s="44">
        <v>960</v>
      </c>
      <c r="N223" s="44">
        <v>63568</v>
      </c>
      <c r="O223" s="9"/>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c r="HE223" s="2"/>
      <c r="HF223" s="2"/>
      <c r="HG223" s="2"/>
      <c r="HH223" s="2"/>
      <c r="HI223" s="2"/>
      <c r="HJ223" s="2"/>
      <c r="HK223" s="2"/>
      <c r="HL223" s="2"/>
      <c r="HM223" s="2"/>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c r="IM223" s="2"/>
      <c r="IN223" s="2"/>
      <c r="IO223" s="2"/>
      <c r="IP223" s="2"/>
      <c r="IQ223" s="2"/>
    </row>
    <row r="224" spans="1:251" ht="14.25" x14ac:dyDescent="0.25">
      <c r="A224" s="66" t="s">
        <v>342</v>
      </c>
      <c r="B224" s="44">
        <v>1852</v>
      </c>
      <c r="C224" s="44">
        <v>1187</v>
      </c>
      <c r="D224" s="44">
        <f t="shared" si="15"/>
        <v>665</v>
      </c>
      <c r="E224" s="44">
        <v>2</v>
      </c>
      <c r="F224" s="44">
        <v>4</v>
      </c>
      <c r="G224" s="44">
        <v>659</v>
      </c>
      <c r="H224" s="44">
        <v>7</v>
      </c>
      <c r="I224" s="44">
        <v>344293</v>
      </c>
      <c r="J224" s="44">
        <v>290324</v>
      </c>
      <c r="K224" s="44">
        <f t="shared" si="16"/>
        <v>53969</v>
      </c>
      <c r="L224" s="44">
        <v>180</v>
      </c>
      <c r="M224" s="44">
        <v>400</v>
      </c>
      <c r="N224" s="44">
        <v>53389</v>
      </c>
      <c r="O224" s="9"/>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c r="HC224" s="2"/>
      <c r="HD224" s="2"/>
      <c r="HE224" s="2"/>
      <c r="HF224" s="2"/>
      <c r="HG224" s="2"/>
      <c r="HH224" s="2"/>
      <c r="HI224" s="2"/>
      <c r="HJ224" s="2"/>
      <c r="HK224" s="2"/>
      <c r="HL224" s="2"/>
      <c r="HM224" s="2"/>
      <c r="HN224" s="2"/>
      <c r="HO224" s="2"/>
      <c r="HP224" s="2"/>
      <c r="HQ224" s="2"/>
      <c r="HR224" s="2"/>
      <c r="HS224" s="2"/>
      <c r="HT224" s="2"/>
      <c r="HU224" s="2"/>
      <c r="HV224" s="2"/>
      <c r="HW224" s="2"/>
      <c r="HX224" s="2"/>
      <c r="HY224" s="2"/>
      <c r="HZ224" s="2"/>
      <c r="IA224" s="2"/>
      <c r="IB224" s="2"/>
      <c r="IC224" s="2"/>
      <c r="ID224" s="2"/>
      <c r="IE224" s="2"/>
      <c r="IF224" s="2"/>
      <c r="IG224" s="2"/>
      <c r="IH224" s="2"/>
      <c r="II224" s="2"/>
      <c r="IJ224" s="2"/>
      <c r="IK224" s="2"/>
      <c r="IL224" s="2"/>
      <c r="IM224" s="2"/>
      <c r="IN224" s="2"/>
      <c r="IO224" s="2"/>
      <c r="IP224" s="2"/>
      <c r="IQ224" s="2"/>
    </row>
    <row r="225" spans="1:251" ht="14.25" x14ac:dyDescent="0.25">
      <c r="A225" s="66" t="s">
        <v>343</v>
      </c>
      <c r="B225" s="44">
        <v>1612</v>
      </c>
      <c r="C225" s="44">
        <v>1275</v>
      </c>
      <c r="D225" s="44">
        <f t="shared" si="15"/>
        <v>337</v>
      </c>
      <c r="E225" s="44">
        <v>0</v>
      </c>
      <c r="F225" s="44">
        <v>12</v>
      </c>
      <c r="G225" s="44">
        <v>325</v>
      </c>
      <c r="H225" s="44">
        <v>5</v>
      </c>
      <c r="I225" s="44">
        <v>375080</v>
      </c>
      <c r="J225" s="44">
        <v>329774</v>
      </c>
      <c r="K225" s="44">
        <f t="shared" si="16"/>
        <v>45306</v>
      </c>
      <c r="L225" s="44">
        <v>0</v>
      </c>
      <c r="M225" s="44">
        <v>2874</v>
      </c>
      <c r="N225" s="44">
        <v>42432</v>
      </c>
      <c r="O225" s="9"/>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c r="HC225" s="2"/>
      <c r="HD225" s="2"/>
      <c r="HE225" s="2"/>
      <c r="HF225" s="2"/>
      <c r="HG225" s="2"/>
      <c r="HH225" s="2"/>
      <c r="HI225" s="2"/>
      <c r="HJ225" s="2"/>
      <c r="HK225" s="2"/>
      <c r="HL225" s="2"/>
      <c r="HM225" s="2"/>
      <c r="HN225" s="2"/>
      <c r="HO225" s="2"/>
      <c r="HP225" s="2"/>
      <c r="HQ225" s="2"/>
      <c r="HR225" s="2"/>
      <c r="HS225" s="2"/>
      <c r="HT225" s="2"/>
      <c r="HU225" s="2"/>
      <c r="HV225" s="2"/>
      <c r="HW225" s="2"/>
      <c r="HX225" s="2"/>
      <c r="HY225" s="2"/>
      <c r="HZ225" s="2"/>
      <c r="IA225" s="2"/>
      <c r="IB225" s="2"/>
      <c r="IC225" s="2"/>
      <c r="ID225" s="2"/>
      <c r="IE225" s="2"/>
      <c r="IF225" s="2"/>
      <c r="IG225" s="2"/>
      <c r="IH225" s="2"/>
      <c r="II225" s="2"/>
      <c r="IJ225" s="2"/>
      <c r="IK225" s="2"/>
      <c r="IL225" s="2"/>
      <c r="IM225" s="2"/>
      <c r="IN225" s="2"/>
      <c r="IO225" s="2"/>
      <c r="IP225" s="2"/>
      <c r="IQ225" s="2"/>
    </row>
    <row r="226" spans="1:251" ht="14.25" x14ac:dyDescent="0.25">
      <c r="A226" s="66" t="s">
        <v>344</v>
      </c>
      <c r="B226" s="44">
        <v>1781</v>
      </c>
      <c r="C226" s="44">
        <v>1229</v>
      </c>
      <c r="D226" s="44">
        <f t="shared" si="15"/>
        <v>552</v>
      </c>
      <c r="E226" s="44">
        <v>2</v>
      </c>
      <c r="F226" s="44">
        <v>24</v>
      </c>
      <c r="G226" s="44">
        <v>526</v>
      </c>
      <c r="H226" s="44">
        <v>14</v>
      </c>
      <c r="I226" s="44">
        <v>366878</v>
      </c>
      <c r="J226" s="44">
        <v>309972</v>
      </c>
      <c r="K226" s="44">
        <f t="shared" si="16"/>
        <v>56906</v>
      </c>
      <c r="L226" s="44">
        <v>180</v>
      </c>
      <c r="M226" s="44">
        <v>1963</v>
      </c>
      <c r="N226" s="44">
        <v>54763</v>
      </c>
      <c r="O226" s="9"/>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c r="HC226" s="2"/>
      <c r="HD226" s="2"/>
      <c r="HE226" s="2"/>
      <c r="HF226" s="2"/>
      <c r="HG226" s="2"/>
      <c r="HH226" s="2"/>
      <c r="HI226" s="2"/>
      <c r="HJ226" s="2"/>
      <c r="HK226" s="2"/>
      <c r="HL226" s="2"/>
      <c r="HM226" s="2"/>
      <c r="HN226" s="2"/>
      <c r="HO226" s="2"/>
      <c r="HP226" s="2"/>
      <c r="HQ226" s="2"/>
      <c r="HR226" s="2"/>
      <c r="HS226" s="2"/>
      <c r="HT226" s="2"/>
      <c r="HU226" s="2"/>
      <c r="HV226" s="2"/>
      <c r="HW226" s="2"/>
      <c r="HX226" s="2"/>
      <c r="HY226" s="2"/>
      <c r="HZ226" s="2"/>
      <c r="IA226" s="2"/>
      <c r="IB226" s="2"/>
      <c r="IC226" s="2"/>
      <c r="ID226" s="2"/>
      <c r="IE226" s="2"/>
      <c r="IF226" s="2"/>
      <c r="IG226" s="2"/>
      <c r="IH226" s="2"/>
      <c r="II226" s="2"/>
      <c r="IJ226" s="2"/>
      <c r="IK226" s="2"/>
      <c r="IL226" s="2"/>
      <c r="IM226" s="2"/>
      <c r="IN226" s="2"/>
      <c r="IO226" s="2"/>
      <c r="IP226" s="2"/>
      <c r="IQ226" s="2"/>
    </row>
    <row r="227" spans="1:251" ht="14.25" x14ac:dyDescent="0.25">
      <c r="A227" s="66" t="s">
        <v>345</v>
      </c>
      <c r="B227" s="44">
        <v>2437</v>
      </c>
      <c r="C227" s="44">
        <v>1128</v>
      </c>
      <c r="D227" s="44">
        <f t="shared" si="15"/>
        <v>1309</v>
      </c>
      <c r="E227" s="44">
        <v>0</v>
      </c>
      <c r="F227" s="44">
        <v>0</v>
      </c>
      <c r="G227" s="44">
        <v>1309</v>
      </c>
      <c r="H227" s="44">
        <v>33</v>
      </c>
      <c r="I227" s="44">
        <v>398719</v>
      </c>
      <c r="J227" s="44">
        <v>278838</v>
      </c>
      <c r="K227" s="44">
        <f t="shared" si="16"/>
        <v>119881</v>
      </c>
      <c r="L227" s="44">
        <v>0</v>
      </c>
      <c r="M227" s="44">
        <v>0</v>
      </c>
      <c r="N227" s="44">
        <v>119881</v>
      </c>
      <c r="O227" s="9"/>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c r="GQ227" s="2"/>
      <c r="GR227" s="2"/>
      <c r="GS227" s="2"/>
      <c r="GT227" s="2"/>
      <c r="GU227" s="2"/>
      <c r="GV227" s="2"/>
      <c r="GW227" s="2"/>
      <c r="GX227" s="2"/>
      <c r="GY227" s="2"/>
      <c r="GZ227" s="2"/>
      <c r="HA227" s="2"/>
      <c r="HB227" s="2"/>
      <c r="HC227" s="2"/>
      <c r="HD227" s="2"/>
      <c r="HE227" s="2"/>
      <c r="HF227" s="2"/>
      <c r="HG227" s="2"/>
      <c r="HH227" s="2"/>
      <c r="HI227" s="2"/>
      <c r="HJ227" s="2"/>
      <c r="HK227" s="2"/>
      <c r="HL227" s="2"/>
      <c r="HM227" s="2"/>
      <c r="HN227" s="2"/>
      <c r="HO227" s="2"/>
      <c r="HP227" s="2"/>
      <c r="HQ227" s="2"/>
      <c r="HR227" s="2"/>
      <c r="HS227" s="2"/>
      <c r="HT227" s="2"/>
      <c r="HU227" s="2"/>
      <c r="HV227" s="2"/>
      <c r="HW227" s="2"/>
      <c r="HX227" s="2"/>
      <c r="HY227" s="2"/>
      <c r="HZ227" s="2"/>
      <c r="IA227" s="2"/>
      <c r="IB227" s="2"/>
      <c r="IC227" s="2"/>
      <c r="ID227" s="2"/>
      <c r="IE227" s="2"/>
      <c r="IF227" s="2"/>
      <c r="IG227" s="2"/>
      <c r="IH227" s="2"/>
      <c r="II227" s="2"/>
      <c r="IJ227" s="2"/>
      <c r="IK227" s="2"/>
      <c r="IL227" s="2"/>
      <c r="IM227" s="2"/>
      <c r="IN227" s="2"/>
      <c r="IO227" s="2"/>
      <c r="IP227" s="2"/>
      <c r="IQ227" s="2"/>
    </row>
    <row r="228" spans="1:251" ht="14.25" x14ac:dyDescent="0.25">
      <c r="A228" s="66" t="s">
        <v>346</v>
      </c>
      <c r="B228" s="44">
        <v>1314</v>
      </c>
      <c r="C228" s="44">
        <v>1219</v>
      </c>
      <c r="D228" s="44">
        <f t="shared" si="15"/>
        <v>95</v>
      </c>
      <c r="E228" s="44">
        <v>4</v>
      </c>
      <c r="F228" s="44">
        <v>0</v>
      </c>
      <c r="G228" s="44">
        <v>91</v>
      </c>
      <c r="H228" s="44">
        <v>2</v>
      </c>
      <c r="I228" s="44">
        <v>313953</v>
      </c>
      <c r="J228" s="44">
        <v>301965</v>
      </c>
      <c r="K228" s="44">
        <f t="shared" si="16"/>
        <v>11988</v>
      </c>
      <c r="L228" s="44">
        <v>460</v>
      </c>
      <c r="M228" s="44">
        <v>0</v>
      </c>
      <c r="N228" s="44">
        <v>11528</v>
      </c>
      <c r="O228" s="9"/>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c r="GD228" s="2"/>
      <c r="GE228" s="2"/>
      <c r="GF228" s="2"/>
      <c r="GG228" s="2"/>
      <c r="GH228" s="2"/>
      <c r="GI228" s="2"/>
      <c r="GJ228" s="2"/>
      <c r="GK228" s="2"/>
      <c r="GL228" s="2"/>
      <c r="GM228" s="2"/>
      <c r="GN228" s="2"/>
      <c r="GO228" s="2"/>
      <c r="GP228" s="2"/>
      <c r="GQ228" s="2"/>
      <c r="GR228" s="2"/>
      <c r="GS228" s="2"/>
      <c r="GT228" s="2"/>
      <c r="GU228" s="2"/>
      <c r="GV228" s="2"/>
      <c r="GW228" s="2"/>
      <c r="GX228" s="2"/>
      <c r="GY228" s="2"/>
      <c r="GZ228" s="2"/>
      <c r="HA228" s="2"/>
      <c r="HB228" s="2"/>
      <c r="HC228" s="2"/>
      <c r="HD228" s="2"/>
      <c r="HE228" s="2"/>
      <c r="HF228" s="2"/>
      <c r="HG228" s="2"/>
      <c r="HH228" s="2"/>
      <c r="HI228" s="2"/>
      <c r="HJ228" s="2"/>
      <c r="HK228" s="2"/>
      <c r="HL228" s="2"/>
      <c r="HM228" s="2"/>
      <c r="HN228" s="2"/>
      <c r="HO228" s="2"/>
      <c r="HP228" s="2"/>
      <c r="HQ228" s="2"/>
      <c r="HR228" s="2"/>
      <c r="HS228" s="2"/>
      <c r="HT228" s="2"/>
      <c r="HU228" s="2"/>
      <c r="HV228" s="2"/>
      <c r="HW228" s="2"/>
      <c r="HX228" s="2"/>
      <c r="HY228" s="2"/>
      <c r="HZ228" s="2"/>
      <c r="IA228" s="2"/>
      <c r="IB228" s="2"/>
      <c r="IC228" s="2"/>
      <c r="ID228" s="2"/>
      <c r="IE228" s="2"/>
      <c r="IF228" s="2"/>
      <c r="IG228" s="2"/>
      <c r="IH228" s="2"/>
      <c r="II228" s="2"/>
      <c r="IJ228" s="2"/>
      <c r="IK228" s="2"/>
      <c r="IL228" s="2"/>
      <c r="IM228" s="2"/>
      <c r="IN228" s="2"/>
      <c r="IO228" s="2"/>
      <c r="IP228" s="2"/>
      <c r="IQ228" s="2"/>
    </row>
    <row r="229" spans="1:251" ht="12" customHeight="1" x14ac:dyDescent="0.25">
      <c r="A229" s="66" t="s">
        <v>347</v>
      </c>
      <c r="B229" s="44">
        <v>2044</v>
      </c>
      <c r="C229" s="44">
        <v>1297</v>
      </c>
      <c r="D229" s="44">
        <f t="shared" si="15"/>
        <v>747</v>
      </c>
      <c r="E229" s="44">
        <v>0</v>
      </c>
      <c r="F229" s="44">
        <v>0</v>
      </c>
      <c r="G229" s="44">
        <v>747</v>
      </c>
      <c r="H229" s="44">
        <v>20</v>
      </c>
      <c r="I229" s="44">
        <v>359294</v>
      </c>
      <c r="J229" s="44">
        <v>306103</v>
      </c>
      <c r="K229" s="44">
        <f t="shared" si="16"/>
        <v>53191</v>
      </c>
      <c r="L229" s="44">
        <v>0</v>
      </c>
      <c r="M229" s="44">
        <v>0</v>
      </c>
      <c r="N229" s="44">
        <v>53191</v>
      </c>
      <c r="O229" s="9"/>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c r="HC229" s="2"/>
      <c r="HD229" s="2"/>
      <c r="HE229" s="2"/>
      <c r="HF229" s="2"/>
      <c r="HG229" s="2"/>
      <c r="HH229" s="2"/>
      <c r="HI229" s="2"/>
      <c r="HJ229" s="2"/>
      <c r="HK229" s="2"/>
      <c r="HL229" s="2"/>
      <c r="HM229" s="2"/>
      <c r="HN229" s="2"/>
      <c r="HO229" s="2"/>
      <c r="HP229" s="2"/>
      <c r="HQ229" s="2"/>
      <c r="HR229" s="2"/>
      <c r="HS229" s="2"/>
      <c r="HT229" s="2"/>
      <c r="HU229" s="2"/>
      <c r="HV229" s="2"/>
      <c r="HW229" s="2"/>
      <c r="HX229" s="2"/>
      <c r="HY229" s="2"/>
      <c r="HZ229" s="2"/>
      <c r="IA229" s="2"/>
      <c r="IB229" s="2"/>
      <c r="IC229" s="2"/>
      <c r="ID229" s="2"/>
      <c r="IE229" s="2"/>
      <c r="IF229" s="2"/>
      <c r="IG229" s="2"/>
      <c r="IH229" s="2"/>
      <c r="II229" s="2"/>
      <c r="IJ229" s="2"/>
      <c r="IK229" s="2"/>
      <c r="IL229" s="2"/>
      <c r="IM229" s="2"/>
      <c r="IN229" s="2"/>
      <c r="IO229" s="2"/>
      <c r="IP229" s="2"/>
      <c r="IQ229" s="2"/>
    </row>
    <row r="230" spans="1:251" ht="12" customHeight="1" x14ac:dyDescent="0.25">
      <c r="A230" s="66" t="s">
        <v>348</v>
      </c>
      <c r="B230" s="44">
        <v>3078</v>
      </c>
      <c r="C230" s="44">
        <v>1584</v>
      </c>
      <c r="D230" s="44">
        <f t="shared" si="15"/>
        <v>1494</v>
      </c>
      <c r="E230" s="44">
        <v>0</v>
      </c>
      <c r="F230" s="44">
        <v>16</v>
      </c>
      <c r="G230" s="44">
        <v>1478</v>
      </c>
      <c r="H230" s="44">
        <v>34</v>
      </c>
      <c r="I230" s="44">
        <v>485256</v>
      </c>
      <c r="J230" s="44">
        <v>371669</v>
      </c>
      <c r="K230" s="44">
        <f t="shared" si="16"/>
        <v>113587</v>
      </c>
      <c r="L230" s="44">
        <v>0</v>
      </c>
      <c r="M230" s="44">
        <v>982</v>
      </c>
      <c r="N230" s="44">
        <v>112605</v>
      </c>
      <c r="O230" s="9"/>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c r="GQ230" s="2"/>
      <c r="GR230" s="2"/>
      <c r="GS230" s="2"/>
      <c r="GT230" s="2"/>
      <c r="GU230" s="2"/>
      <c r="GV230" s="2"/>
      <c r="GW230" s="2"/>
      <c r="GX230" s="2"/>
      <c r="GY230" s="2"/>
      <c r="GZ230" s="2"/>
      <c r="HA230" s="2"/>
      <c r="HB230" s="2"/>
      <c r="HC230" s="2"/>
      <c r="HD230" s="2"/>
      <c r="HE230" s="2"/>
      <c r="HF230" s="2"/>
      <c r="HG230" s="2"/>
      <c r="HH230" s="2"/>
      <c r="HI230" s="2"/>
      <c r="HJ230" s="2"/>
      <c r="HK230" s="2"/>
      <c r="HL230" s="2"/>
      <c r="HM230" s="2"/>
      <c r="HN230" s="2"/>
      <c r="HO230" s="2"/>
      <c r="HP230" s="2"/>
      <c r="HQ230" s="2"/>
      <c r="HR230" s="2"/>
      <c r="HS230" s="2"/>
      <c r="HT230" s="2"/>
      <c r="HU230" s="2"/>
      <c r="HV230" s="2"/>
      <c r="HW230" s="2"/>
      <c r="HX230" s="2"/>
      <c r="HY230" s="2"/>
      <c r="HZ230" s="2"/>
      <c r="IA230" s="2"/>
      <c r="IB230" s="2"/>
      <c r="IC230" s="2"/>
      <c r="ID230" s="2"/>
      <c r="IE230" s="2"/>
      <c r="IF230" s="2"/>
      <c r="IG230" s="2"/>
      <c r="IH230" s="2"/>
      <c r="II230" s="2"/>
      <c r="IJ230" s="2"/>
      <c r="IK230" s="2"/>
      <c r="IL230" s="2"/>
      <c r="IM230" s="2"/>
      <c r="IN230" s="2"/>
      <c r="IO230" s="2"/>
      <c r="IP230" s="2"/>
      <c r="IQ230" s="2"/>
    </row>
    <row r="231" spans="1:251" ht="12" customHeight="1" x14ac:dyDescent="0.25">
      <c r="A231" s="66" t="s">
        <v>349</v>
      </c>
      <c r="B231" s="44">
        <v>3114</v>
      </c>
      <c r="C231" s="44">
        <v>1790</v>
      </c>
      <c r="D231" s="44">
        <f t="shared" si="15"/>
        <v>1324</v>
      </c>
      <c r="E231" s="44">
        <v>2</v>
      </c>
      <c r="F231" s="44">
        <v>3</v>
      </c>
      <c r="G231" s="44">
        <v>1319</v>
      </c>
      <c r="H231" s="44">
        <v>35</v>
      </c>
      <c r="I231" s="44">
        <v>490634</v>
      </c>
      <c r="J231" s="44">
        <v>405953</v>
      </c>
      <c r="K231" s="44">
        <f t="shared" si="16"/>
        <v>84681</v>
      </c>
      <c r="L231" s="44">
        <v>250</v>
      </c>
      <c r="M231" s="44">
        <v>218</v>
      </c>
      <c r="N231" s="44">
        <v>84213</v>
      </c>
      <c r="O231" s="9"/>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c r="HC231" s="2"/>
      <c r="HD231" s="2"/>
      <c r="HE231" s="2"/>
      <c r="HF231" s="2"/>
      <c r="HG231" s="2"/>
      <c r="HH231" s="2"/>
      <c r="HI231" s="2"/>
      <c r="HJ231" s="2"/>
      <c r="HK231" s="2"/>
      <c r="HL231" s="2"/>
      <c r="HM231" s="2"/>
      <c r="HN231" s="2"/>
      <c r="HO231" s="2"/>
      <c r="HP231" s="2"/>
      <c r="HQ231" s="2"/>
      <c r="HR231" s="2"/>
      <c r="HS231" s="2"/>
      <c r="HT231" s="2"/>
      <c r="HU231" s="2"/>
      <c r="HV231" s="2"/>
      <c r="HW231" s="2"/>
      <c r="HX231" s="2"/>
      <c r="HY231" s="2"/>
      <c r="HZ231" s="2"/>
      <c r="IA231" s="2"/>
      <c r="IB231" s="2"/>
      <c r="IC231" s="2"/>
      <c r="ID231" s="2"/>
      <c r="IE231" s="2"/>
      <c r="IF231" s="2"/>
      <c r="IG231" s="2"/>
      <c r="IH231" s="2"/>
      <c r="II231" s="2"/>
      <c r="IJ231" s="2"/>
      <c r="IK231" s="2"/>
      <c r="IL231" s="2"/>
      <c r="IM231" s="2"/>
      <c r="IN231" s="2"/>
      <c r="IO231" s="2"/>
      <c r="IP231" s="2"/>
      <c r="IQ231" s="2"/>
    </row>
    <row r="232" spans="1:251" ht="12" customHeight="1" x14ac:dyDescent="0.25">
      <c r="A232" s="66" t="s">
        <v>350</v>
      </c>
      <c r="B232" s="44">
        <v>3463</v>
      </c>
      <c r="C232" s="44">
        <v>1770</v>
      </c>
      <c r="D232" s="44">
        <f t="shared" si="15"/>
        <v>1693</v>
      </c>
      <c r="E232" s="44">
        <v>8</v>
      </c>
      <c r="F232" s="44">
        <v>0</v>
      </c>
      <c r="G232" s="44">
        <v>1685</v>
      </c>
      <c r="H232" s="44">
        <v>34</v>
      </c>
      <c r="I232" s="44">
        <v>542166</v>
      </c>
      <c r="J232" s="44">
        <v>437140</v>
      </c>
      <c r="K232" s="44">
        <f t="shared" si="16"/>
        <v>105026</v>
      </c>
      <c r="L232" s="44">
        <v>910</v>
      </c>
      <c r="M232" s="44">
        <v>0</v>
      </c>
      <c r="N232" s="44">
        <v>104116</v>
      </c>
      <c r="O232" s="9"/>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c r="GQ232" s="2"/>
      <c r="GR232" s="2"/>
      <c r="GS232" s="2"/>
      <c r="GT232" s="2"/>
      <c r="GU232" s="2"/>
      <c r="GV232" s="2"/>
      <c r="GW232" s="2"/>
      <c r="GX232" s="2"/>
      <c r="GY232" s="2"/>
      <c r="GZ232" s="2"/>
      <c r="HA232" s="2"/>
      <c r="HB232" s="2"/>
      <c r="HC232" s="2"/>
      <c r="HD232" s="2"/>
      <c r="HE232" s="2"/>
      <c r="HF232" s="2"/>
      <c r="HG232" s="2"/>
      <c r="HH232" s="2"/>
      <c r="HI232" s="2"/>
      <c r="HJ232" s="2"/>
      <c r="HK232" s="2"/>
      <c r="HL232" s="2"/>
      <c r="HM232" s="2"/>
      <c r="HN232" s="2"/>
      <c r="HO232" s="2"/>
      <c r="HP232" s="2"/>
      <c r="HQ232" s="2"/>
      <c r="HR232" s="2"/>
      <c r="HS232" s="2"/>
      <c r="HT232" s="2"/>
      <c r="HU232" s="2"/>
      <c r="HV232" s="2"/>
      <c r="HW232" s="2"/>
      <c r="HX232" s="2"/>
      <c r="HY232" s="2"/>
      <c r="HZ232" s="2"/>
      <c r="IA232" s="2"/>
      <c r="IB232" s="2"/>
      <c r="IC232" s="2"/>
      <c r="ID232" s="2"/>
      <c r="IE232" s="2"/>
      <c r="IF232" s="2"/>
      <c r="IG232" s="2"/>
      <c r="IH232" s="2"/>
      <c r="II232" s="2"/>
      <c r="IJ232" s="2"/>
      <c r="IK232" s="2"/>
      <c r="IL232" s="2"/>
      <c r="IM232" s="2"/>
      <c r="IN232" s="2"/>
      <c r="IO232" s="2"/>
      <c r="IP232" s="2"/>
      <c r="IQ232" s="2"/>
    </row>
    <row r="233" spans="1:251" ht="12" customHeight="1" x14ac:dyDescent="0.25">
      <c r="A233" s="66" t="s">
        <v>351</v>
      </c>
      <c r="B233" s="44">
        <v>1934</v>
      </c>
      <c r="C233" s="44">
        <v>1598</v>
      </c>
      <c r="D233" s="44">
        <f t="shared" si="15"/>
        <v>336</v>
      </c>
      <c r="E233" s="44">
        <v>34</v>
      </c>
      <c r="F233" s="44">
        <v>4</v>
      </c>
      <c r="G233" s="44">
        <v>298</v>
      </c>
      <c r="H233" s="44">
        <v>6</v>
      </c>
      <c r="I233" s="44">
        <v>412618</v>
      </c>
      <c r="J233" s="44">
        <v>370398</v>
      </c>
      <c r="K233" s="44">
        <f t="shared" si="16"/>
        <v>42220</v>
      </c>
      <c r="L233" s="44">
        <v>3296</v>
      </c>
      <c r="M233" s="44">
        <v>856</v>
      </c>
      <c r="N233" s="44">
        <v>38068</v>
      </c>
      <c r="O233" s="9"/>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c r="GQ233" s="2"/>
      <c r="GR233" s="2"/>
      <c r="GS233" s="2"/>
      <c r="GT233" s="2"/>
      <c r="GU233" s="2"/>
      <c r="GV233" s="2"/>
      <c r="GW233" s="2"/>
      <c r="GX233" s="2"/>
      <c r="GY233" s="2"/>
      <c r="GZ233" s="2"/>
      <c r="HA233" s="2"/>
      <c r="HB233" s="2"/>
      <c r="HC233" s="2"/>
      <c r="HD233" s="2"/>
      <c r="HE233" s="2"/>
      <c r="HF233" s="2"/>
      <c r="HG233" s="2"/>
      <c r="HH233" s="2"/>
      <c r="HI233" s="2"/>
      <c r="HJ233" s="2"/>
      <c r="HK233" s="2"/>
      <c r="HL233" s="2"/>
      <c r="HM233" s="2"/>
      <c r="HN233" s="2"/>
      <c r="HO233" s="2"/>
      <c r="HP233" s="2"/>
      <c r="HQ233" s="2"/>
      <c r="HR233" s="2"/>
      <c r="HS233" s="2"/>
      <c r="HT233" s="2"/>
      <c r="HU233" s="2"/>
      <c r="HV233" s="2"/>
      <c r="HW233" s="2"/>
      <c r="HX233" s="2"/>
      <c r="HY233" s="2"/>
      <c r="HZ233" s="2"/>
      <c r="IA233" s="2"/>
      <c r="IB233" s="2"/>
      <c r="IC233" s="2"/>
      <c r="ID233" s="2"/>
      <c r="IE233" s="2"/>
      <c r="IF233" s="2"/>
      <c r="IG233" s="2"/>
      <c r="IH233" s="2"/>
      <c r="II233" s="2"/>
      <c r="IJ233" s="2"/>
      <c r="IK233" s="2"/>
      <c r="IL233" s="2"/>
      <c r="IM233" s="2"/>
      <c r="IN233" s="2"/>
      <c r="IO233" s="2"/>
      <c r="IP233" s="2"/>
      <c r="IQ233" s="2"/>
    </row>
    <row r="234" spans="1:251" ht="12" customHeight="1" x14ac:dyDescent="0.25">
      <c r="A234" s="66" t="s">
        <v>352</v>
      </c>
      <c r="B234" s="44">
        <v>2968</v>
      </c>
      <c r="C234" s="44">
        <v>1525</v>
      </c>
      <c r="D234" s="44">
        <f t="shared" si="15"/>
        <v>1443</v>
      </c>
      <c r="E234" s="44">
        <v>46</v>
      </c>
      <c r="F234" s="44">
        <v>3</v>
      </c>
      <c r="G234" s="44">
        <v>1394</v>
      </c>
      <c r="H234" s="44">
        <v>24</v>
      </c>
      <c r="I234" s="44">
        <v>532497</v>
      </c>
      <c r="J234" s="44">
        <v>341971</v>
      </c>
      <c r="K234" s="44">
        <f t="shared" si="16"/>
        <v>190526</v>
      </c>
      <c r="L234" s="44">
        <v>6261</v>
      </c>
      <c r="M234" s="44">
        <v>334</v>
      </c>
      <c r="N234" s="44">
        <v>183931</v>
      </c>
      <c r="O234" s="9"/>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2"/>
      <c r="GO234" s="2"/>
      <c r="GP234" s="2"/>
      <c r="GQ234" s="2"/>
      <c r="GR234" s="2"/>
      <c r="GS234" s="2"/>
      <c r="GT234" s="2"/>
      <c r="GU234" s="2"/>
      <c r="GV234" s="2"/>
      <c r="GW234" s="2"/>
      <c r="GX234" s="2"/>
      <c r="GY234" s="2"/>
      <c r="GZ234" s="2"/>
      <c r="HA234" s="2"/>
      <c r="HB234" s="2"/>
      <c r="HC234" s="2"/>
      <c r="HD234" s="2"/>
      <c r="HE234" s="2"/>
      <c r="HF234" s="2"/>
      <c r="HG234" s="2"/>
      <c r="HH234" s="2"/>
      <c r="HI234" s="2"/>
      <c r="HJ234" s="2"/>
      <c r="HK234" s="2"/>
      <c r="HL234" s="2"/>
      <c r="HM234" s="2"/>
      <c r="HN234" s="2"/>
      <c r="HO234" s="2"/>
      <c r="HP234" s="2"/>
      <c r="HQ234" s="2"/>
      <c r="HR234" s="2"/>
      <c r="HS234" s="2"/>
      <c r="HT234" s="2"/>
      <c r="HU234" s="2"/>
      <c r="HV234" s="2"/>
      <c r="HW234" s="2"/>
      <c r="HX234" s="2"/>
      <c r="HY234" s="2"/>
      <c r="HZ234" s="2"/>
      <c r="IA234" s="2"/>
      <c r="IB234" s="2"/>
      <c r="IC234" s="2"/>
      <c r="ID234" s="2"/>
      <c r="IE234" s="2"/>
      <c r="IF234" s="2"/>
      <c r="IG234" s="2"/>
      <c r="IH234" s="2"/>
      <c r="II234" s="2"/>
      <c r="IJ234" s="2"/>
      <c r="IK234" s="2"/>
      <c r="IL234" s="2"/>
      <c r="IM234" s="2"/>
      <c r="IN234" s="2"/>
      <c r="IO234" s="2"/>
      <c r="IP234" s="2"/>
      <c r="IQ234" s="2"/>
    </row>
    <row r="235" spans="1:251" ht="12" customHeight="1" x14ac:dyDescent="0.25">
      <c r="A235" s="66" t="s">
        <v>353</v>
      </c>
      <c r="B235" s="44">
        <v>3532</v>
      </c>
      <c r="C235" s="44">
        <v>1820</v>
      </c>
      <c r="D235" s="44">
        <f t="shared" si="15"/>
        <v>1712</v>
      </c>
      <c r="E235" s="44">
        <v>42</v>
      </c>
      <c r="F235" s="44">
        <v>0</v>
      </c>
      <c r="G235" s="44">
        <v>1670</v>
      </c>
      <c r="H235" s="44">
        <v>38</v>
      </c>
      <c r="I235" s="44">
        <v>538089</v>
      </c>
      <c r="J235" s="44">
        <v>389716</v>
      </c>
      <c r="K235" s="44">
        <f t="shared" si="16"/>
        <v>148373</v>
      </c>
      <c r="L235" s="44">
        <v>5106</v>
      </c>
      <c r="M235" s="44">
        <v>0</v>
      </c>
      <c r="N235" s="44">
        <v>143267</v>
      </c>
      <c r="O235" s="9"/>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c r="GQ235" s="2"/>
      <c r="GR235" s="2"/>
      <c r="GS235" s="2"/>
      <c r="GT235" s="2"/>
      <c r="GU235" s="2"/>
      <c r="GV235" s="2"/>
      <c r="GW235" s="2"/>
      <c r="GX235" s="2"/>
      <c r="GY235" s="2"/>
      <c r="GZ235" s="2"/>
      <c r="HA235" s="2"/>
      <c r="HB235" s="2"/>
      <c r="HC235" s="2"/>
      <c r="HD235" s="2"/>
      <c r="HE235" s="2"/>
      <c r="HF235" s="2"/>
      <c r="HG235" s="2"/>
      <c r="HH235" s="2"/>
      <c r="HI235" s="2"/>
      <c r="HJ235" s="2"/>
      <c r="HK235" s="2"/>
      <c r="HL235" s="2"/>
      <c r="HM235" s="2"/>
      <c r="HN235" s="2"/>
      <c r="HO235" s="2"/>
      <c r="HP235" s="2"/>
      <c r="HQ235" s="2"/>
      <c r="HR235" s="2"/>
      <c r="HS235" s="2"/>
      <c r="HT235" s="2"/>
      <c r="HU235" s="2"/>
      <c r="HV235" s="2"/>
      <c r="HW235" s="2"/>
      <c r="HX235" s="2"/>
      <c r="HY235" s="2"/>
      <c r="HZ235" s="2"/>
      <c r="IA235" s="2"/>
      <c r="IB235" s="2"/>
      <c r="IC235" s="2"/>
      <c r="ID235" s="2"/>
      <c r="IE235" s="2"/>
      <c r="IF235" s="2"/>
      <c r="IG235" s="2"/>
      <c r="IH235" s="2"/>
      <c r="II235" s="2"/>
      <c r="IJ235" s="2"/>
      <c r="IK235" s="2"/>
      <c r="IL235" s="2"/>
      <c r="IM235" s="2"/>
      <c r="IN235" s="2"/>
      <c r="IO235" s="2"/>
      <c r="IP235" s="2"/>
      <c r="IQ235" s="2"/>
    </row>
    <row r="236" spans="1:251" ht="12" customHeight="1" x14ac:dyDescent="0.25">
      <c r="A236" s="66" t="s">
        <v>354</v>
      </c>
      <c r="B236" s="44">
        <v>2027</v>
      </c>
      <c r="C236" s="44">
        <v>1440</v>
      </c>
      <c r="D236" s="44">
        <f t="shared" si="15"/>
        <v>587</v>
      </c>
      <c r="E236" s="44">
        <v>28</v>
      </c>
      <c r="F236" s="44">
        <v>0</v>
      </c>
      <c r="G236" s="44">
        <v>559</v>
      </c>
      <c r="H236" s="44">
        <v>6</v>
      </c>
      <c r="I236" s="44">
        <v>534836</v>
      </c>
      <c r="J236" s="44">
        <v>347677</v>
      </c>
      <c r="K236" s="44">
        <f t="shared" si="16"/>
        <v>187159</v>
      </c>
      <c r="L236" s="44">
        <v>3853</v>
      </c>
      <c r="M236" s="44">
        <v>0</v>
      </c>
      <c r="N236" s="44">
        <v>183306</v>
      </c>
      <c r="O236" s="9"/>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c r="GQ236" s="2"/>
      <c r="GR236" s="2"/>
      <c r="GS236" s="2"/>
      <c r="GT236" s="2"/>
      <c r="GU236" s="2"/>
      <c r="GV236" s="2"/>
      <c r="GW236" s="2"/>
      <c r="GX236" s="2"/>
      <c r="GY236" s="2"/>
      <c r="GZ236" s="2"/>
      <c r="HA236" s="2"/>
      <c r="HB236" s="2"/>
      <c r="HC236" s="2"/>
      <c r="HD236" s="2"/>
      <c r="HE236" s="2"/>
      <c r="HF236" s="2"/>
      <c r="HG236" s="2"/>
      <c r="HH236" s="2"/>
      <c r="HI236" s="2"/>
      <c r="HJ236" s="2"/>
      <c r="HK236" s="2"/>
      <c r="HL236" s="2"/>
      <c r="HM236" s="2"/>
      <c r="HN236" s="2"/>
      <c r="HO236" s="2"/>
      <c r="HP236" s="2"/>
      <c r="HQ236" s="2"/>
      <c r="HR236" s="2"/>
      <c r="HS236" s="2"/>
      <c r="HT236" s="2"/>
      <c r="HU236" s="2"/>
      <c r="HV236" s="2"/>
      <c r="HW236" s="2"/>
      <c r="HX236" s="2"/>
      <c r="HY236" s="2"/>
      <c r="HZ236" s="2"/>
      <c r="IA236" s="2"/>
      <c r="IB236" s="2"/>
      <c r="IC236" s="2"/>
      <c r="ID236" s="2"/>
      <c r="IE236" s="2"/>
      <c r="IF236" s="2"/>
      <c r="IG236" s="2"/>
      <c r="IH236" s="2"/>
      <c r="II236" s="2"/>
      <c r="IJ236" s="2"/>
      <c r="IK236" s="2"/>
      <c r="IL236" s="2"/>
      <c r="IM236" s="2"/>
      <c r="IN236" s="2"/>
      <c r="IO236" s="2"/>
      <c r="IP236" s="2"/>
      <c r="IQ236" s="2"/>
    </row>
    <row r="237" spans="1:251" ht="12" customHeight="1" x14ac:dyDescent="0.25">
      <c r="A237" s="66" t="s">
        <v>355</v>
      </c>
      <c r="B237" s="44">
        <v>3494</v>
      </c>
      <c r="C237" s="44">
        <v>1512</v>
      </c>
      <c r="D237" s="44">
        <f t="shared" si="15"/>
        <v>1982</v>
      </c>
      <c r="E237" s="44">
        <v>52</v>
      </c>
      <c r="F237" s="44">
        <v>0</v>
      </c>
      <c r="G237" s="44">
        <v>1930</v>
      </c>
      <c r="H237" s="44">
        <v>83</v>
      </c>
      <c r="I237" s="44">
        <v>654518</v>
      </c>
      <c r="J237" s="44">
        <v>352016</v>
      </c>
      <c r="K237" s="44">
        <f t="shared" si="16"/>
        <v>302502</v>
      </c>
      <c r="L237" s="44">
        <v>6534</v>
      </c>
      <c r="M237" s="44">
        <v>0</v>
      </c>
      <c r="N237" s="44">
        <v>295968</v>
      </c>
      <c r="O237" s="9"/>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c r="FU237" s="2"/>
      <c r="FV237" s="2"/>
      <c r="FW237" s="2"/>
      <c r="FX237" s="2"/>
      <c r="FY237" s="2"/>
      <c r="FZ237" s="2"/>
      <c r="GA237" s="2"/>
      <c r="GB237" s="2"/>
      <c r="GC237" s="2"/>
      <c r="GD237" s="2"/>
      <c r="GE237" s="2"/>
      <c r="GF237" s="2"/>
      <c r="GG237" s="2"/>
      <c r="GH237" s="2"/>
      <c r="GI237" s="2"/>
      <c r="GJ237" s="2"/>
      <c r="GK237" s="2"/>
      <c r="GL237" s="2"/>
      <c r="GM237" s="2"/>
      <c r="GN237" s="2"/>
      <c r="GO237" s="2"/>
      <c r="GP237" s="2"/>
      <c r="GQ237" s="2"/>
      <c r="GR237" s="2"/>
      <c r="GS237" s="2"/>
      <c r="GT237" s="2"/>
      <c r="GU237" s="2"/>
      <c r="GV237" s="2"/>
      <c r="GW237" s="2"/>
      <c r="GX237" s="2"/>
      <c r="GY237" s="2"/>
      <c r="GZ237" s="2"/>
      <c r="HA237" s="2"/>
      <c r="HB237" s="2"/>
      <c r="HC237" s="2"/>
      <c r="HD237" s="2"/>
      <c r="HE237" s="2"/>
      <c r="HF237" s="2"/>
      <c r="HG237" s="2"/>
      <c r="HH237" s="2"/>
      <c r="HI237" s="2"/>
      <c r="HJ237" s="2"/>
      <c r="HK237" s="2"/>
      <c r="HL237" s="2"/>
      <c r="HM237" s="2"/>
      <c r="HN237" s="2"/>
      <c r="HO237" s="2"/>
      <c r="HP237" s="2"/>
      <c r="HQ237" s="2"/>
      <c r="HR237" s="2"/>
      <c r="HS237" s="2"/>
      <c r="HT237" s="2"/>
      <c r="HU237" s="2"/>
      <c r="HV237" s="2"/>
      <c r="HW237" s="2"/>
      <c r="HX237" s="2"/>
      <c r="HY237" s="2"/>
      <c r="HZ237" s="2"/>
      <c r="IA237" s="2"/>
      <c r="IB237" s="2"/>
      <c r="IC237" s="2"/>
      <c r="ID237" s="2"/>
      <c r="IE237" s="2"/>
      <c r="IF237" s="2"/>
      <c r="IG237" s="2"/>
      <c r="IH237" s="2"/>
      <c r="II237" s="2"/>
      <c r="IJ237" s="2"/>
      <c r="IK237" s="2"/>
      <c r="IL237" s="2"/>
      <c r="IM237" s="2"/>
      <c r="IN237" s="2"/>
      <c r="IO237" s="2"/>
      <c r="IP237" s="2"/>
      <c r="IQ237" s="2"/>
    </row>
    <row r="238" spans="1:251" ht="12" customHeight="1" x14ac:dyDescent="0.25">
      <c r="A238" s="66" t="s">
        <v>357</v>
      </c>
      <c r="B238" s="44">
        <v>1967</v>
      </c>
      <c r="C238" s="44">
        <v>1259</v>
      </c>
      <c r="D238" s="44">
        <f t="shared" si="15"/>
        <v>708</v>
      </c>
      <c r="E238" s="44">
        <v>26</v>
      </c>
      <c r="F238" s="44">
        <v>56</v>
      </c>
      <c r="G238" s="44">
        <v>626</v>
      </c>
      <c r="H238" s="44">
        <v>5</v>
      </c>
      <c r="I238" s="44">
        <v>394096</v>
      </c>
      <c r="J238" s="44">
        <v>295460</v>
      </c>
      <c r="K238" s="44">
        <f t="shared" si="16"/>
        <v>98636</v>
      </c>
      <c r="L238" s="44">
        <v>2405</v>
      </c>
      <c r="M238" s="44">
        <v>6228</v>
      </c>
      <c r="N238" s="44">
        <v>90003</v>
      </c>
      <c r="O238" s="9"/>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c r="GD238" s="2"/>
      <c r="GE238" s="2"/>
      <c r="GF238" s="2"/>
      <c r="GG238" s="2"/>
      <c r="GH238" s="2"/>
      <c r="GI238" s="2"/>
      <c r="GJ238" s="2"/>
      <c r="GK238" s="2"/>
      <c r="GL238" s="2"/>
      <c r="GM238" s="2"/>
      <c r="GN238" s="2"/>
      <c r="GO238" s="2"/>
      <c r="GP238" s="2"/>
      <c r="GQ238" s="2"/>
      <c r="GR238" s="2"/>
      <c r="GS238" s="2"/>
      <c r="GT238" s="2"/>
      <c r="GU238" s="2"/>
      <c r="GV238" s="2"/>
      <c r="GW238" s="2"/>
      <c r="GX238" s="2"/>
      <c r="GY238" s="2"/>
      <c r="GZ238" s="2"/>
      <c r="HA238" s="2"/>
      <c r="HB238" s="2"/>
      <c r="HC238" s="2"/>
      <c r="HD238" s="2"/>
      <c r="HE238" s="2"/>
      <c r="HF238" s="2"/>
      <c r="HG238" s="2"/>
      <c r="HH238" s="2"/>
      <c r="HI238" s="2"/>
      <c r="HJ238" s="2"/>
      <c r="HK238" s="2"/>
      <c r="HL238" s="2"/>
      <c r="HM238" s="2"/>
      <c r="HN238" s="2"/>
      <c r="HO238" s="2"/>
      <c r="HP238" s="2"/>
      <c r="HQ238" s="2"/>
      <c r="HR238" s="2"/>
      <c r="HS238" s="2"/>
      <c r="HT238" s="2"/>
      <c r="HU238" s="2"/>
      <c r="HV238" s="2"/>
      <c r="HW238" s="2"/>
      <c r="HX238" s="2"/>
      <c r="HY238" s="2"/>
      <c r="HZ238" s="2"/>
      <c r="IA238" s="2"/>
      <c r="IB238" s="2"/>
      <c r="IC238" s="2"/>
      <c r="ID238" s="2"/>
      <c r="IE238" s="2"/>
      <c r="IF238" s="2"/>
      <c r="IG238" s="2"/>
      <c r="IH238" s="2"/>
      <c r="II238" s="2"/>
      <c r="IJ238" s="2"/>
      <c r="IK238" s="2"/>
      <c r="IL238" s="2"/>
      <c r="IM238" s="2"/>
      <c r="IN238" s="2"/>
      <c r="IO238" s="2"/>
      <c r="IP238" s="2"/>
      <c r="IQ238" s="2"/>
    </row>
    <row r="239" spans="1:251" ht="12" customHeight="1" x14ac:dyDescent="0.25">
      <c r="A239" s="66" t="s">
        <v>356</v>
      </c>
      <c r="B239" s="44">
        <v>2607</v>
      </c>
      <c r="C239" s="44">
        <v>1404</v>
      </c>
      <c r="D239" s="44">
        <f t="shared" si="15"/>
        <v>1203</v>
      </c>
      <c r="E239" s="44">
        <v>22</v>
      </c>
      <c r="F239" s="44">
        <v>0</v>
      </c>
      <c r="G239" s="44">
        <v>1181</v>
      </c>
      <c r="H239" s="44">
        <v>36</v>
      </c>
      <c r="I239" s="44">
        <v>455752</v>
      </c>
      <c r="J239" s="44">
        <v>322678</v>
      </c>
      <c r="K239" s="44">
        <f t="shared" si="16"/>
        <v>133074</v>
      </c>
      <c r="L239" s="44">
        <v>1872</v>
      </c>
      <c r="M239" s="44">
        <v>0</v>
      </c>
      <c r="N239" s="44">
        <v>131202</v>
      </c>
      <c r="O239" s="9"/>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c r="HC239" s="2"/>
      <c r="HD239" s="2"/>
      <c r="HE239" s="2"/>
      <c r="HF239" s="2"/>
      <c r="HG239" s="2"/>
      <c r="HH239" s="2"/>
      <c r="HI239" s="2"/>
      <c r="HJ239" s="2"/>
      <c r="HK239" s="2"/>
      <c r="HL239" s="2"/>
      <c r="HM239" s="2"/>
      <c r="HN239" s="2"/>
      <c r="HO239" s="2"/>
      <c r="HP239" s="2"/>
      <c r="HQ239" s="2"/>
      <c r="HR239" s="2"/>
      <c r="HS239" s="2"/>
      <c r="HT239" s="2"/>
      <c r="HU239" s="2"/>
      <c r="HV239" s="2"/>
      <c r="HW239" s="2"/>
      <c r="HX239" s="2"/>
      <c r="HY239" s="2"/>
      <c r="HZ239" s="2"/>
      <c r="IA239" s="2"/>
      <c r="IB239" s="2"/>
      <c r="IC239" s="2"/>
      <c r="ID239" s="2"/>
      <c r="IE239" s="2"/>
      <c r="IF239" s="2"/>
      <c r="IG239" s="2"/>
      <c r="IH239" s="2"/>
      <c r="II239" s="2"/>
      <c r="IJ239" s="2"/>
      <c r="IK239" s="2"/>
      <c r="IL239" s="2"/>
      <c r="IM239" s="2"/>
      <c r="IN239" s="2"/>
      <c r="IO239" s="2"/>
      <c r="IP239" s="2"/>
      <c r="IQ239" s="2"/>
    </row>
    <row r="240" spans="1:251" ht="12" customHeight="1" x14ac:dyDescent="0.25">
      <c r="A240" s="66" t="s">
        <v>358</v>
      </c>
      <c r="B240" s="44">
        <v>4393</v>
      </c>
      <c r="C240" s="44">
        <v>1472</v>
      </c>
      <c r="D240" s="44">
        <f t="shared" si="15"/>
        <v>2921</v>
      </c>
      <c r="E240" s="44">
        <v>4</v>
      </c>
      <c r="F240" s="44">
        <v>0</v>
      </c>
      <c r="G240" s="44">
        <v>2917</v>
      </c>
      <c r="H240" s="44">
        <v>64</v>
      </c>
      <c r="I240" s="44">
        <v>555063</v>
      </c>
      <c r="J240" s="44">
        <v>328265</v>
      </c>
      <c r="K240" s="44">
        <f t="shared" si="16"/>
        <v>226798</v>
      </c>
      <c r="L240" s="44">
        <v>418</v>
      </c>
      <c r="M240" s="44">
        <v>0</v>
      </c>
      <c r="N240" s="44">
        <v>226380</v>
      </c>
      <c r="O240" s="9"/>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c r="HC240" s="2"/>
      <c r="HD240" s="2"/>
      <c r="HE240" s="2"/>
      <c r="HF240" s="2"/>
      <c r="HG240" s="2"/>
      <c r="HH240" s="2"/>
      <c r="HI240" s="2"/>
      <c r="HJ240" s="2"/>
      <c r="HK240" s="2"/>
      <c r="HL240" s="2"/>
      <c r="HM240" s="2"/>
      <c r="HN240" s="2"/>
      <c r="HO240" s="2"/>
      <c r="HP240" s="2"/>
      <c r="HQ240" s="2"/>
      <c r="HR240" s="2"/>
      <c r="HS240" s="2"/>
      <c r="HT240" s="2"/>
      <c r="HU240" s="2"/>
      <c r="HV240" s="2"/>
      <c r="HW240" s="2"/>
      <c r="HX240" s="2"/>
      <c r="HY240" s="2"/>
      <c r="HZ240" s="2"/>
      <c r="IA240" s="2"/>
      <c r="IB240" s="2"/>
      <c r="IC240" s="2"/>
      <c r="ID240" s="2"/>
      <c r="IE240" s="2"/>
      <c r="IF240" s="2"/>
      <c r="IG240" s="2"/>
      <c r="IH240" s="2"/>
      <c r="II240" s="2"/>
      <c r="IJ240" s="2"/>
      <c r="IK240" s="2"/>
      <c r="IL240" s="2"/>
      <c r="IM240" s="2"/>
      <c r="IN240" s="2"/>
      <c r="IO240" s="2"/>
      <c r="IP240" s="2"/>
      <c r="IQ240" s="2"/>
    </row>
    <row r="241" spans="1:251" ht="12" customHeight="1" x14ac:dyDescent="0.25">
      <c r="A241" s="66" t="s">
        <v>359</v>
      </c>
      <c r="B241" s="44">
        <v>3446</v>
      </c>
      <c r="C241" s="44">
        <v>1631</v>
      </c>
      <c r="D241" s="44">
        <f t="shared" si="15"/>
        <v>1815</v>
      </c>
      <c r="E241" s="44">
        <v>74</v>
      </c>
      <c r="F241" s="44">
        <v>0</v>
      </c>
      <c r="G241" s="44">
        <v>1741</v>
      </c>
      <c r="H241" s="44">
        <v>41</v>
      </c>
      <c r="I241" s="44">
        <v>526151</v>
      </c>
      <c r="J241" s="44">
        <v>371529</v>
      </c>
      <c r="K241" s="44">
        <f t="shared" si="16"/>
        <v>154622</v>
      </c>
      <c r="L241" s="44">
        <v>8727</v>
      </c>
      <c r="M241" s="44">
        <v>0</v>
      </c>
      <c r="N241" s="44">
        <v>145895</v>
      </c>
      <c r="O241" s="9"/>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2"/>
      <c r="GE241" s="2"/>
      <c r="GF241" s="2"/>
      <c r="GG241" s="2"/>
      <c r="GH241" s="2"/>
      <c r="GI241" s="2"/>
      <c r="GJ241" s="2"/>
      <c r="GK241" s="2"/>
      <c r="GL241" s="2"/>
      <c r="GM241" s="2"/>
      <c r="GN241" s="2"/>
      <c r="GO241" s="2"/>
      <c r="GP241" s="2"/>
      <c r="GQ241" s="2"/>
      <c r="GR241" s="2"/>
      <c r="GS241" s="2"/>
      <c r="GT241" s="2"/>
      <c r="GU241" s="2"/>
      <c r="GV241" s="2"/>
      <c r="GW241" s="2"/>
      <c r="GX241" s="2"/>
      <c r="GY241" s="2"/>
      <c r="GZ241" s="2"/>
      <c r="HA241" s="2"/>
      <c r="HB241" s="2"/>
      <c r="HC241" s="2"/>
      <c r="HD241" s="2"/>
      <c r="HE241" s="2"/>
      <c r="HF241" s="2"/>
      <c r="HG241" s="2"/>
      <c r="HH241" s="2"/>
      <c r="HI241" s="2"/>
      <c r="HJ241" s="2"/>
      <c r="HK241" s="2"/>
      <c r="HL241" s="2"/>
      <c r="HM241" s="2"/>
      <c r="HN241" s="2"/>
      <c r="HO241" s="2"/>
      <c r="HP241" s="2"/>
      <c r="HQ241" s="2"/>
      <c r="HR241" s="2"/>
      <c r="HS241" s="2"/>
      <c r="HT241" s="2"/>
      <c r="HU241" s="2"/>
      <c r="HV241" s="2"/>
      <c r="HW241" s="2"/>
      <c r="HX241" s="2"/>
      <c r="HY241" s="2"/>
      <c r="HZ241" s="2"/>
      <c r="IA241" s="2"/>
      <c r="IB241" s="2"/>
      <c r="IC241" s="2"/>
      <c r="ID241" s="2"/>
      <c r="IE241" s="2"/>
      <c r="IF241" s="2"/>
      <c r="IG241" s="2"/>
      <c r="IH241" s="2"/>
      <c r="II241" s="2"/>
      <c r="IJ241" s="2"/>
      <c r="IK241" s="2"/>
      <c r="IL241" s="2"/>
      <c r="IM241" s="2"/>
      <c r="IN241" s="2"/>
      <c r="IO241" s="2"/>
      <c r="IP241" s="2"/>
      <c r="IQ241" s="2"/>
    </row>
    <row r="242" spans="1:251" ht="12" customHeight="1" x14ac:dyDescent="0.25">
      <c r="A242" s="66" t="s">
        <v>360</v>
      </c>
      <c r="B242" s="44">
        <v>2700</v>
      </c>
      <c r="C242" s="44">
        <v>1869</v>
      </c>
      <c r="D242" s="44">
        <f t="shared" si="15"/>
        <v>831</v>
      </c>
      <c r="E242" s="44">
        <v>40</v>
      </c>
      <c r="F242" s="44">
        <v>6</v>
      </c>
      <c r="G242" s="44">
        <v>785</v>
      </c>
      <c r="H242" s="44">
        <v>14</v>
      </c>
      <c r="I242" s="44">
        <v>522027</v>
      </c>
      <c r="J242" s="44">
        <v>436218</v>
      </c>
      <c r="K242" s="44">
        <f t="shared" si="16"/>
        <v>85809</v>
      </c>
      <c r="L242" s="44">
        <v>4632</v>
      </c>
      <c r="M242" s="44">
        <v>667</v>
      </c>
      <c r="N242" s="44">
        <v>80510</v>
      </c>
      <c r="O242" s="9"/>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c r="GD242" s="2"/>
      <c r="GE242" s="2"/>
      <c r="GF242" s="2"/>
      <c r="GG242" s="2"/>
      <c r="GH242" s="2"/>
      <c r="GI242" s="2"/>
      <c r="GJ242" s="2"/>
      <c r="GK242" s="2"/>
      <c r="GL242" s="2"/>
      <c r="GM242" s="2"/>
      <c r="GN242" s="2"/>
      <c r="GO242" s="2"/>
      <c r="GP242" s="2"/>
      <c r="GQ242" s="2"/>
      <c r="GR242" s="2"/>
      <c r="GS242" s="2"/>
      <c r="GT242" s="2"/>
      <c r="GU242" s="2"/>
      <c r="GV242" s="2"/>
      <c r="GW242" s="2"/>
      <c r="GX242" s="2"/>
      <c r="GY242" s="2"/>
      <c r="GZ242" s="2"/>
      <c r="HA242" s="2"/>
      <c r="HB242" s="2"/>
      <c r="HC242" s="2"/>
      <c r="HD242" s="2"/>
      <c r="HE242" s="2"/>
      <c r="HF242" s="2"/>
      <c r="HG242" s="2"/>
      <c r="HH242" s="2"/>
      <c r="HI242" s="2"/>
      <c r="HJ242" s="2"/>
      <c r="HK242" s="2"/>
      <c r="HL242" s="2"/>
      <c r="HM242" s="2"/>
      <c r="HN242" s="2"/>
      <c r="HO242" s="2"/>
      <c r="HP242" s="2"/>
      <c r="HQ242" s="2"/>
      <c r="HR242" s="2"/>
      <c r="HS242" s="2"/>
      <c r="HT242" s="2"/>
      <c r="HU242" s="2"/>
      <c r="HV242" s="2"/>
      <c r="HW242" s="2"/>
      <c r="HX242" s="2"/>
      <c r="HY242" s="2"/>
      <c r="HZ242" s="2"/>
      <c r="IA242" s="2"/>
      <c r="IB242" s="2"/>
      <c r="IC242" s="2"/>
      <c r="ID242" s="2"/>
      <c r="IE242" s="2"/>
      <c r="IF242" s="2"/>
      <c r="IG242" s="2"/>
      <c r="IH242" s="2"/>
      <c r="II242" s="2"/>
      <c r="IJ242" s="2"/>
      <c r="IK242" s="2"/>
      <c r="IL242" s="2"/>
      <c r="IM242" s="2"/>
      <c r="IN242" s="2"/>
      <c r="IO242" s="2"/>
      <c r="IP242" s="2"/>
      <c r="IQ242" s="2"/>
    </row>
    <row r="243" spans="1:251" ht="12" customHeight="1" x14ac:dyDescent="0.25">
      <c r="A243" s="66" t="s">
        <v>362</v>
      </c>
      <c r="B243" s="44">
        <v>3309</v>
      </c>
      <c r="C243" s="44">
        <v>1618</v>
      </c>
      <c r="D243" s="44">
        <f t="shared" si="15"/>
        <v>1691</v>
      </c>
      <c r="E243" s="44">
        <v>46</v>
      </c>
      <c r="F243" s="44">
        <v>0</v>
      </c>
      <c r="G243" s="44">
        <v>1645</v>
      </c>
      <c r="H243" s="44">
        <v>32</v>
      </c>
      <c r="I243" s="44">
        <v>536854</v>
      </c>
      <c r="J243" s="44">
        <v>375771</v>
      </c>
      <c r="K243" s="44">
        <f t="shared" si="16"/>
        <v>161083</v>
      </c>
      <c r="L243" s="44">
        <v>4975</v>
      </c>
      <c r="M243" s="44">
        <v>0</v>
      </c>
      <c r="N243" s="44">
        <v>156108</v>
      </c>
      <c r="O243" s="9"/>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c r="FU243" s="2"/>
      <c r="FV243" s="2"/>
      <c r="FW243" s="2"/>
      <c r="FX243" s="2"/>
      <c r="FY243" s="2"/>
      <c r="FZ243" s="2"/>
      <c r="GA243" s="2"/>
      <c r="GB243" s="2"/>
      <c r="GC243" s="2"/>
      <c r="GD243" s="2"/>
      <c r="GE243" s="2"/>
      <c r="GF243" s="2"/>
      <c r="GG243" s="2"/>
      <c r="GH243" s="2"/>
      <c r="GI243" s="2"/>
      <c r="GJ243" s="2"/>
      <c r="GK243" s="2"/>
      <c r="GL243" s="2"/>
      <c r="GM243" s="2"/>
      <c r="GN243" s="2"/>
      <c r="GO243" s="2"/>
      <c r="GP243" s="2"/>
      <c r="GQ243" s="2"/>
      <c r="GR243" s="2"/>
      <c r="GS243" s="2"/>
      <c r="GT243" s="2"/>
      <c r="GU243" s="2"/>
      <c r="GV243" s="2"/>
      <c r="GW243" s="2"/>
      <c r="GX243" s="2"/>
      <c r="GY243" s="2"/>
      <c r="GZ243" s="2"/>
      <c r="HA243" s="2"/>
      <c r="HB243" s="2"/>
      <c r="HC243" s="2"/>
      <c r="HD243" s="2"/>
      <c r="HE243" s="2"/>
      <c r="HF243" s="2"/>
      <c r="HG243" s="2"/>
      <c r="HH243" s="2"/>
      <c r="HI243" s="2"/>
      <c r="HJ243" s="2"/>
      <c r="HK243" s="2"/>
      <c r="HL243" s="2"/>
      <c r="HM243" s="2"/>
      <c r="HN243" s="2"/>
      <c r="HO243" s="2"/>
      <c r="HP243" s="2"/>
      <c r="HQ243" s="2"/>
      <c r="HR243" s="2"/>
      <c r="HS243" s="2"/>
      <c r="HT243" s="2"/>
      <c r="HU243" s="2"/>
      <c r="HV243" s="2"/>
      <c r="HW243" s="2"/>
      <c r="HX243" s="2"/>
      <c r="HY243" s="2"/>
      <c r="HZ243" s="2"/>
      <c r="IA243" s="2"/>
      <c r="IB243" s="2"/>
      <c r="IC243" s="2"/>
      <c r="ID243" s="2"/>
      <c r="IE243" s="2"/>
      <c r="IF243" s="2"/>
      <c r="IG243" s="2"/>
      <c r="IH243" s="2"/>
      <c r="II243" s="2"/>
      <c r="IJ243" s="2"/>
      <c r="IK243" s="2"/>
      <c r="IL243" s="2"/>
      <c r="IM243" s="2"/>
      <c r="IN243" s="2"/>
      <c r="IO243" s="2"/>
      <c r="IP243" s="2"/>
      <c r="IQ243" s="2"/>
    </row>
    <row r="244" spans="1:251" ht="12" customHeight="1" x14ac:dyDescent="0.25">
      <c r="A244" s="66" t="s">
        <v>363</v>
      </c>
      <c r="B244" s="44">
        <v>2935</v>
      </c>
      <c r="C244" s="44">
        <v>1412</v>
      </c>
      <c r="D244" s="44">
        <f t="shared" si="15"/>
        <v>1523</v>
      </c>
      <c r="E244" s="44">
        <v>26</v>
      </c>
      <c r="F244" s="44">
        <v>24</v>
      </c>
      <c r="G244" s="44">
        <v>1473</v>
      </c>
      <c r="H244" s="44">
        <v>32</v>
      </c>
      <c r="I244" s="44">
        <v>455903</v>
      </c>
      <c r="J244" s="44">
        <v>318755</v>
      </c>
      <c r="K244" s="44">
        <f t="shared" si="16"/>
        <v>137148</v>
      </c>
      <c r="L244" s="44">
        <v>861</v>
      </c>
      <c r="M244" s="44">
        <v>1706</v>
      </c>
      <c r="N244" s="44">
        <v>134581</v>
      </c>
      <c r="O244" s="25"/>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c r="GQ244" s="2"/>
      <c r="GR244" s="2"/>
      <c r="GS244" s="2"/>
      <c r="GT244" s="2"/>
      <c r="GU244" s="2"/>
      <c r="GV244" s="2"/>
      <c r="GW244" s="2"/>
      <c r="GX244" s="2"/>
      <c r="GY244" s="2"/>
      <c r="GZ244" s="2"/>
      <c r="HA244" s="2"/>
      <c r="HB244" s="2"/>
      <c r="HC244" s="2"/>
      <c r="HD244" s="2"/>
      <c r="HE244" s="2"/>
      <c r="HF244" s="2"/>
      <c r="HG244" s="2"/>
      <c r="HH244" s="2"/>
      <c r="HI244" s="2"/>
      <c r="HJ244" s="2"/>
      <c r="HK244" s="2"/>
      <c r="HL244" s="2"/>
      <c r="HM244" s="2"/>
      <c r="HN244" s="2"/>
      <c r="HO244" s="2"/>
      <c r="HP244" s="2"/>
      <c r="HQ244" s="2"/>
      <c r="HR244" s="2"/>
      <c r="HS244" s="2"/>
      <c r="HT244" s="2"/>
      <c r="HU244" s="2"/>
      <c r="HV244" s="2"/>
      <c r="HW244" s="2"/>
      <c r="HX244" s="2"/>
      <c r="HY244" s="2"/>
      <c r="HZ244" s="2"/>
      <c r="IA244" s="2"/>
      <c r="IB244" s="2"/>
      <c r="IC244" s="2"/>
      <c r="ID244" s="2"/>
      <c r="IE244" s="2"/>
      <c r="IF244" s="2"/>
      <c r="IG244" s="2"/>
      <c r="IH244" s="2"/>
      <c r="II244" s="2"/>
      <c r="IJ244" s="2"/>
      <c r="IK244" s="2"/>
      <c r="IL244" s="2"/>
      <c r="IM244" s="2"/>
      <c r="IN244" s="2"/>
      <c r="IO244" s="2"/>
      <c r="IP244" s="2"/>
      <c r="IQ244" s="2"/>
    </row>
    <row r="245" spans="1:251" ht="12" customHeight="1" x14ac:dyDescent="0.25">
      <c r="A245" s="66" t="s">
        <v>364</v>
      </c>
      <c r="B245" s="44">
        <v>2254</v>
      </c>
      <c r="C245" s="44">
        <v>1540</v>
      </c>
      <c r="D245" s="44">
        <f t="shared" si="15"/>
        <v>714</v>
      </c>
      <c r="E245" s="44">
        <v>20</v>
      </c>
      <c r="F245" s="44">
        <v>3</v>
      </c>
      <c r="G245" s="44">
        <v>691</v>
      </c>
      <c r="H245" s="44">
        <v>14</v>
      </c>
      <c r="I245" s="44">
        <v>432971</v>
      </c>
      <c r="J245" s="44">
        <v>358593</v>
      </c>
      <c r="K245" s="44">
        <f t="shared" si="16"/>
        <v>74378</v>
      </c>
      <c r="L245" s="44">
        <v>2008</v>
      </c>
      <c r="M245" s="44">
        <v>218</v>
      </c>
      <c r="N245" s="44">
        <v>72152</v>
      </c>
      <c r="O245" s="25"/>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c r="HC245" s="2"/>
      <c r="HD245" s="2"/>
      <c r="HE245" s="2"/>
      <c r="HF245" s="2"/>
      <c r="HG245" s="2"/>
      <c r="HH245" s="2"/>
      <c r="HI245" s="2"/>
      <c r="HJ245" s="2"/>
      <c r="HK245" s="2"/>
      <c r="HL245" s="2"/>
      <c r="HM245" s="2"/>
      <c r="HN245" s="2"/>
      <c r="HO245" s="2"/>
      <c r="HP245" s="2"/>
      <c r="HQ245" s="2"/>
      <c r="HR245" s="2"/>
      <c r="HS245" s="2"/>
      <c r="HT245" s="2"/>
      <c r="HU245" s="2"/>
      <c r="HV245" s="2"/>
      <c r="HW245" s="2"/>
      <c r="HX245" s="2"/>
      <c r="HY245" s="2"/>
      <c r="HZ245" s="2"/>
      <c r="IA245" s="2"/>
      <c r="IB245" s="2"/>
      <c r="IC245" s="2"/>
      <c r="ID245" s="2"/>
      <c r="IE245" s="2"/>
      <c r="IF245" s="2"/>
      <c r="IG245" s="2"/>
      <c r="IH245" s="2"/>
      <c r="II245" s="2"/>
      <c r="IJ245" s="2"/>
      <c r="IK245" s="2"/>
      <c r="IL245" s="2"/>
      <c r="IM245" s="2"/>
      <c r="IN245" s="2"/>
      <c r="IO245" s="2"/>
      <c r="IP245" s="2"/>
      <c r="IQ245" s="2"/>
    </row>
    <row r="246" spans="1:251" ht="12" customHeight="1" x14ac:dyDescent="0.25">
      <c r="A246" s="66" t="s">
        <v>365</v>
      </c>
      <c r="B246" s="44">
        <v>3979</v>
      </c>
      <c r="C246" s="44">
        <v>2077</v>
      </c>
      <c r="D246" s="44">
        <f t="shared" si="15"/>
        <v>1902</v>
      </c>
      <c r="E246" s="44">
        <v>14</v>
      </c>
      <c r="F246" s="44">
        <v>20</v>
      </c>
      <c r="G246" s="44">
        <v>1868</v>
      </c>
      <c r="H246" s="44">
        <v>54</v>
      </c>
      <c r="I246" s="44">
        <v>650420</v>
      </c>
      <c r="J246" s="44">
        <v>460513</v>
      </c>
      <c r="K246" s="44">
        <f t="shared" si="16"/>
        <v>189907</v>
      </c>
      <c r="L246" s="44">
        <v>1313</v>
      </c>
      <c r="M246" s="44">
        <v>2672</v>
      </c>
      <c r="N246" s="44">
        <v>185922</v>
      </c>
      <c r="O246" s="25"/>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c r="HC246" s="2"/>
      <c r="HD246" s="2"/>
      <c r="HE246" s="2"/>
      <c r="HF246" s="2"/>
      <c r="HG246" s="2"/>
      <c r="HH246" s="2"/>
      <c r="HI246" s="2"/>
      <c r="HJ246" s="2"/>
      <c r="HK246" s="2"/>
      <c r="HL246" s="2"/>
      <c r="HM246" s="2"/>
      <c r="HN246" s="2"/>
      <c r="HO246" s="2"/>
      <c r="HP246" s="2"/>
      <c r="HQ246" s="2"/>
      <c r="HR246" s="2"/>
      <c r="HS246" s="2"/>
      <c r="HT246" s="2"/>
      <c r="HU246" s="2"/>
      <c r="HV246" s="2"/>
      <c r="HW246" s="2"/>
      <c r="HX246" s="2"/>
      <c r="HY246" s="2"/>
      <c r="HZ246" s="2"/>
      <c r="IA246" s="2"/>
      <c r="IB246" s="2"/>
      <c r="IC246" s="2"/>
      <c r="ID246" s="2"/>
      <c r="IE246" s="2"/>
      <c r="IF246" s="2"/>
      <c r="IG246" s="2"/>
      <c r="IH246" s="2"/>
      <c r="II246" s="2"/>
      <c r="IJ246" s="2"/>
      <c r="IK246" s="2"/>
      <c r="IL246" s="2"/>
      <c r="IM246" s="2"/>
      <c r="IN246" s="2"/>
      <c r="IO246" s="2"/>
      <c r="IP246" s="2"/>
      <c r="IQ246" s="2"/>
    </row>
    <row r="247" spans="1:251" ht="12" customHeight="1" x14ac:dyDescent="0.25">
      <c r="A247" s="66" t="s">
        <v>366</v>
      </c>
      <c r="B247" s="44">
        <v>3253</v>
      </c>
      <c r="C247" s="44">
        <v>1854</v>
      </c>
      <c r="D247" s="44">
        <f t="shared" si="15"/>
        <v>1399</v>
      </c>
      <c r="E247" s="44">
        <v>34</v>
      </c>
      <c r="F247" s="44">
        <v>7</v>
      </c>
      <c r="G247" s="44">
        <v>1358</v>
      </c>
      <c r="H247" s="44">
        <v>35</v>
      </c>
      <c r="I247" s="44">
        <v>545955</v>
      </c>
      <c r="J247" s="44">
        <v>416505</v>
      </c>
      <c r="K247" s="44">
        <f t="shared" si="16"/>
        <v>129450</v>
      </c>
      <c r="L247" s="44">
        <v>3410</v>
      </c>
      <c r="M247" s="44">
        <v>578</v>
      </c>
      <c r="N247" s="44">
        <v>125462</v>
      </c>
      <c r="O247" s="25"/>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c r="HC247" s="2"/>
      <c r="HD247" s="2"/>
      <c r="HE247" s="2"/>
      <c r="HF247" s="2"/>
      <c r="HG247" s="2"/>
      <c r="HH247" s="2"/>
      <c r="HI247" s="2"/>
      <c r="HJ247" s="2"/>
      <c r="HK247" s="2"/>
      <c r="HL247" s="2"/>
      <c r="HM247" s="2"/>
      <c r="HN247" s="2"/>
      <c r="HO247" s="2"/>
      <c r="HP247" s="2"/>
      <c r="HQ247" s="2"/>
      <c r="HR247" s="2"/>
      <c r="HS247" s="2"/>
      <c r="HT247" s="2"/>
      <c r="HU247" s="2"/>
      <c r="HV247" s="2"/>
      <c r="HW247" s="2"/>
      <c r="HX247" s="2"/>
      <c r="HY247" s="2"/>
      <c r="HZ247" s="2"/>
      <c r="IA247" s="2"/>
      <c r="IB247" s="2"/>
      <c r="IC247" s="2"/>
      <c r="ID247" s="2"/>
      <c r="IE247" s="2"/>
      <c r="IF247" s="2"/>
      <c r="IG247" s="2"/>
      <c r="IH247" s="2"/>
      <c r="II247" s="2"/>
      <c r="IJ247" s="2"/>
      <c r="IK247" s="2"/>
      <c r="IL247" s="2"/>
      <c r="IM247" s="2"/>
      <c r="IN247" s="2"/>
      <c r="IO247" s="2"/>
      <c r="IP247" s="2"/>
      <c r="IQ247" s="2"/>
    </row>
    <row r="248" spans="1:251" ht="12" customHeight="1" x14ac:dyDescent="0.25">
      <c r="A248" s="66" t="s">
        <v>367</v>
      </c>
      <c r="B248" s="44">
        <v>4316</v>
      </c>
      <c r="C248" s="44">
        <v>1843</v>
      </c>
      <c r="D248" s="44">
        <f t="shared" si="15"/>
        <v>2473</v>
      </c>
      <c r="E248" s="44">
        <v>24</v>
      </c>
      <c r="F248" s="44">
        <v>6</v>
      </c>
      <c r="G248" s="44">
        <v>2443</v>
      </c>
      <c r="H248" s="44">
        <v>33</v>
      </c>
      <c r="I248" s="44">
        <v>657423</v>
      </c>
      <c r="J248" s="44">
        <v>416166</v>
      </c>
      <c r="K248" s="44">
        <f t="shared" si="16"/>
        <v>241257</v>
      </c>
      <c r="L248" s="44">
        <v>2400</v>
      </c>
      <c r="M248" s="44">
        <v>552</v>
      </c>
      <c r="N248" s="44">
        <v>238305</v>
      </c>
      <c r="O248" s="25"/>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c r="HC248" s="2"/>
      <c r="HD248" s="2"/>
      <c r="HE248" s="2"/>
      <c r="HF248" s="2"/>
      <c r="HG248" s="2"/>
      <c r="HH248" s="2"/>
      <c r="HI248" s="2"/>
      <c r="HJ248" s="2"/>
      <c r="HK248" s="2"/>
      <c r="HL248" s="2"/>
      <c r="HM248" s="2"/>
      <c r="HN248" s="2"/>
      <c r="HO248" s="2"/>
      <c r="HP248" s="2"/>
      <c r="HQ248" s="2"/>
      <c r="HR248" s="2"/>
      <c r="HS248" s="2"/>
      <c r="HT248" s="2"/>
      <c r="HU248" s="2"/>
      <c r="HV248" s="2"/>
      <c r="HW248" s="2"/>
      <c r="HX248" s="2"/>
      <c r="HY248" s="2"/>
      <c r="HZ248" s="2"/>
      <c r="IA248" s="2"/>
      <c r="IB248" s="2"/>
      <c r="IC248" s="2"/>
      <c r="ID248" s="2"/>
      <c r="IE248" s="2"/>
      <c r="IF248" s="2"/>
      <c r="IG248" s="2"/>
      <c r="IH248" s="2"/>
      <c r="II248" s="2"/>
      <c r="IJ248" s="2"/>
      <c r="IK248" s="2"/>
      <c r="IL248" s="2"/>
      <c r="IM248" s="2"/>
      <c r="IN248" s="2"/>
      <c r="IO248" s="2"/>
      <c r="IP248" s="2"/>
      <c r="IQ248" s="2"/>
    </row>
    <row r="249" spans="1:251" x14ac:dyDescent="0.25">
      <c r="A249" s="56" t="s">
        <v>368</v>
      </c>
      <c r="B249" s="44">
        <v>2775</v>
      </c>
      <c r="C249" s="44">
        <v>2019</v>
      </c>
      <c r="D249" s="44">
        <f t="shared" si="15"/>
        <v>756</v>
      </c>
      <c r="E249" s="44">
        <v>40</v>
      </c>
      <c r="F249" s="44">
        <v>3</v>
      </c>
      <c r="G249" s="44">
        <v>713</v>
      </c>
      <c r="H249" s="44">
        <v>13</v>
      </c>
      <c r="I249" s="44">
        <v>525449</v>
      </c>
      <c r="J249" s="44">
        <v>449581</v>
      </c>
      <c r="K249" s="44">
        <f t="shared" si="16"/>
        <v>75868</v>
      </c>
      <c r="L249" s="44">
        <v>3754</v>
      </c>
      <c r="M249" s="44">
        <v>334</v>
      </c>
      <c r="N249" s="44">
        <v>71780</v>
      </c>
    </row>
    <row r="250" spans="1:251" x14ac:dyDescent="0.25">
      <c r="A250" s="56" t="s">
        <v>369</v>
      </c>
      <c r="B250" s="44">
        <v>3587</v>
      </c>
      <c r="C250" s="44">
        <v>1974</v>
      </c>
      <c r="D250" s="44">
        <f t="shared" si="15"/>
        <v>1613</v>
      </c>
      <c r="E250" s="44">
        <v>26</v>
      </c>
      <c r="F250" s="44">
        <v>0</v>
      </c>
      <c r="G250" s="44">
        <v>1587</v>
      </c>
      <c r="H250" s="44">
        <v>38</v>
      </c>
      <c r="I250" s="44">
        <v>801596</v>
      </c>
      <c r="J250" s="44">
        <v>412144</v>
      </c>
      <c r="K250" s="44">
        <f t="shared" si="16"/>
        <v>389452</v>
      </c>
      <c r="L250" s="44">
        <v>1454</v>
      </c>
      <c r="M250" s="44">
        <v>0</v>
      </c>
      <c r="N250" s="44">
        <v>387998</v>
      </c>
    </row>
    <row r="251" spans="1:251" x14ac:dyDescent="0.25">
      <c r="A251" s="56" t="s">
        <v>370</v>
      </c>
      <c r="B251" s="44">
        <v>3680</v>
      </c>
      <c r="C251" s="44">
        <v>2118</v>
      </c>
      <c r="D251" s="44">
        <f t="shared" si="15"/>
        <v>1562</v>
      </c>
      <c r="E251" s="44">
        <v>24</v>
      </c>
      <c r="F251" s="44">
        <v>0</v>
      </c>
      <c r="G251" s="44">
        <v>1538</v>
      </c>
      <c r="H251" s="44">
        <v>25</v>
      </c>
      <c r="I251" s="44">
        <v>795337</v>
      </c>
      <c r="J251" s="44">
        <v>443158</v>
      </c>
      <c r="K251" s="44">
        <f t="shared" si="16"/>
        <v>352179</v>
      </c>
      <c r="L251" s="44">
        <v>3474</v>
      </c>
      <c r="M251" s="44">
        <v>0</v>
      </c>
      <c r="N251" s="44">
        <v>348705</v>
      </c>
    </row>
    <row r="252" spans="1:251" x14ac:dyDescent="0.25">
      <c r="A252" s="56" t="s">
        <v>371</v>
      </c>
      <c r="B252" s="44">
        <v>4602</v>
      </c>
      <c r="C252" s="44">
        <v>1940</v>
      </c>
      <c r="D252" s="44">
        <f t="shared" si="15"/>
        <v>2662</v>
      </c>
      <c r="E252" s="44">
        <v>36</v>
      </c>
      <c r="F252" s="44">
        <v>7</v>
      </c>
      <c r="G252" s="44">
        <v>2619</v>
      </c>
      <c r="H252" s="44">
        <v>47</v>
      </c>
      <c r="I252" s="44">
        <v>577263</v>
      </c>
      <c r="J252" s="44">
        <v>415910</v>
      </c>
      <c r="K252" s="44">
        <f t="shared" si="16"/>
        <v>161353</v>
      </c>
      <c r="L252" s="44">
        <v>5178</v>
      </c>
      <c r="M252" s="44">
        <v>580</v>
      </c>
      <c r="N252" s="44">
        <v>155595</v>
      </c>
    </row>
    <row r="253" spans="1:251" x14ac:dyDescent="0.25">
      <c r="A253" s="56" t="s">
        <v>372</v>
      </c>
      <c r="B253" s="44">
        <v>4507</v>
      </c>
      <c r="C253" s="44">
        <v>1862</v>
      </c>
      <c r="D253" s="44">
        <f t="shared" si="15"/>
        <v>2645</v>
      </c>
      <c r="E253" s="44">
        <v>38</v>
      </c>
      <c r="F253" s="44">
        <v>20</v>
      </c>
      <c r="G253" s="44">
        <v>2587</v>
      </c>
      <c r="H253" s="44">
        <v>25</v>
      </c>
      <c r="I253" s="44">
        <v>797579</v>
      </c>
      <c r="J253" s="44">
        <v>417839</v>
      </c>
      <c r="K253" s="44">
        <f t="shared" si="16"/>
        <v>379740</v>
      </c>
      <c r="L253" s="44">
        <v>6511</v>
      </c>
      <c r="M253" s="44">
        <v>4412</v>
      </c>
      <c r="N253" s="44">
        <v>368817</v>
      </c>
    </row>
    <row r="254" spans="1:251" x14ac:dyDescent="0.25">
      <c r="A254" s="56" t="s">
        <v>373</v>
      </c>
      <c r="B254" s="44">
        <v>4473</v>
      </c>
      <c r="C254" s="44">
        <v>2428</v>
      </c>
      <c r="D254" s="44">
        <f t="shared" si="15"/>
        <v>2045</v>
      </c>
      <c r="E254" s="44">
        <v>60</v>
      </c>
      <c r="F254" s="44">
        <v>23</v>
      </c>
      <c r="G254" s="44">
        <v>1962</v>
      </c>
      <c r="H254" s="44">
        <v>23</v>
      </c>
      <c r="I254" s="44">
        <v>726712</v>
      </c>
      <c r="J254" s="44">
        <v>516995</v>
      </c>
      <c r="K254" s="44">
        <f t="shared" si="16"/>
        <v>209717</v>
      </c>
      <c r="L254" s="44">
        <v>8541</v>
      </c>
      <c r="M254" s="44">
        <v>3771</v>
      </c>
      <c r="N254" s="44">
        <v>197405</v>
      </c>
    </row>
    <row r="255" spans="1:251" x14ac:dyDescent="0.25">
      <c r="A255" s="56" t="s">
        <v>374</v>
      </c>
      <c r="B255" s="44">
        <v>4669</v>
      </c>
      <c r="C255" s="44">
        <v>2599</v>
      </c>
      <c r="D255" s="44">
        <f t="shared" si="15"/>
        <v>2070</v>
      </c>
      <c r="E255" s="44">
        <v>28</v>
      </c>
      <c r="F255" s="44">
        <v>7</v>
      </c>
      <c r="G255" s="44">
        <v>2035</v>
      </c>
      <c r="H255" s="44">
        <v>39</v>
      </c>
      <c r="I255" s="44">
        <v>859950</v>
      </c>
      <c r="J255" s="44">
        <v>596674</v>
      </c>
      <c r="K255" s="44">
        <f t="shared" si="16"/>
        <v>263276</v>
      </c>
      <c r="L255" s="44">
        <v>2785</v>
      </c>
      <c r="M255" s="44">
        <v>1361</v>
      </c>
      <c r="N255" s="44">
        <v>259130</v>
      </c>
    </row>
    <row r="256" spans="1:251" x14ac:dyDescent="0.25">
      <c r="A256" s="56" t="s">
        <v>375</v>
      </c>
      <c r="B256" s="44">
        <v>4152</v>
      </c>
      <c r="C256" s="44">
        <v>2283</v>
      </c>
      <c r="D256" s="44">
        <f t="shared" si="15"/>
        <v>1869</v>
      </c>
      <c r="E256" s="44">
        <v>46</v>
      </c>
      <c r="F256" s="44">
        <v>7</v>
      </c>
      <c r="G256" s="44">
        <v>1816</v>
      </c>
      <c r="H256" s="44">
        <v>31</v>
      </c>
      <c r="I256" s="44">
        <v>784725</v>
      </c>
      <c r="J256" s="44">
        <v>489499</v>
      </c>
      <c r="K256" s="44">
        <f t="shared" si="16"/>
        <v>295226</v>
      </c>
      <c r="L256" s="44">
        <v>5317</v>
      </c>
      <c r="M256" s="44">
        <v>627</v>
      </c>
      <c r="N256" s="44">
        <v>289282</v>
      </c>
    </row>
    <row r="257" spans="1:14" x14ac:dyDescent="0.25">
      <c r="A257" s="56" t="s">
        <v>376</v>
      </c>
      <c r="B257" s="44">
        <v>5367</v>
      </c>
      <c r="C257" s="44">
        <v>2346</v>
      </c>
      <c r="D257" s="44">
        <f t="shared" si="15"/>
        <v>3021</v>
      </c>
      <c r="E257" s="44">
        <v>82</v>
      </c>
      <c r="F257" s="44">
        <v>0</v>
      </c>
      <c r="G257" s="44">
        <v>2939</v>
      </c>
      <c r="H257" s="44">
        <v>24</v>
      </c>
      <c r="I257" s="44">
        <v>881076</v>
      </c>
      <c r="J257" s="44">
        <v>516643</v>
      </c>
      <c r="K257" s="44">
        <f t="shared" si="16"/>
        <v>364433</v>
      </c>
      <c r="L257" s="44">
        <v>14068</v>
      </c>
      <c r="M257" s="44">
        <v>0</v>
      </c>
      <c r="N257" s="44">
        <v>350365</v>
      </c>
    </row>
    <row r="258" spans="1:14" x14ac:dyDescent="0.25">
      <c r="A258" s="56" t="s">
        <v>377</v>
      </c>
      <c r="B258" s="44">
        <v>3138</v>
      </c>
      <c r="C258" s="44">
        <v>1966</v>
      </c>
      <c r="D258" s="44">
        <f t="shared" si="15"/>
        <v>1172</v>
      </c>
      <c r="E258" s="44">
        <v>50</v>
      </c>
      <c r="F258" s="44">
        <v>9</v>
      </c>
      <c r="G258" s="44">
        <v>1113</v>
      </c>
      <c r="H258" s="44">
        <v>12</v>
      </c>
      <c r="I258" s="44">
        <v>817018</v>
      </c>
      <c r="J258" s="44">
        <v>442646</v>
      </c>
      <c r="K258" s="44">
        <f t="shared" si="16"/>
        <v>374372</v>
      </c>
      <c r="L258" s="44">
        <v>3890</v>
      </c>
      <c r="M258" s="44">
        <v>1172</v>
      </c>
      <c r="N258" s="44">
        <v>369310</v>
      </c>
    </row>
    <row r="259" spans="1:14" x14ac:dyDescent="0.25">
      <c r="A259" s="56" t="s">
        <v>378</v>
      </c>
      <c r="B259" s="44">
        <v>5320</v>
      </c>
      <c r="C259" s="44">
        <v>1947</v>
      </c>
      <c r="D259" s="44">
        <f t="shared" si="15"/>
        <v>3373</v>
      </c>
      <c r="E259" s="44">
        <v>44</v>
      </c>
      <c r="F259" s="44">
        <v>6</v>
      </c>
      <c r="G259" s="44">
        <v>3323</v>
      </c>
      <c r="H259" s="44">
        <v>53</v>
      </c>
      <c r="I259" s="44">
        <v>573265</v>
      </c>
      <c r="J259" s="44">
        <v>414356</v>
      </c>
      <c r="K259" s="44">
        <f t="shared" si="16"/>
        <v>158909</v>
      </c>
      <c r="L259" s="44">
        <v>2615</v>
      </c>
      <c r="M259" s="44">
        <v>11296</v>
      </c>
      <c r="N259" s="44">
        <v>144998</v>
      </c>
    </row>
    <row r="260" spans="1:14" x14ac:dyDescent="0.25">
      <c r="A260" s="56" t="s">
        <v>379</v>
      </c>
      <c r="B260" s="44">
        <v>2481</v>
      </c>
      <c r="C260" s="44">
        <v>1829</v>
      </c>
      <c r="D260" s="44">
        <f t="shared" si="15"/>
        <v>652</v>
      </c>
      <c r="E260" s="44">
        <v>48</v>
      </c>
      <c r="F260" s="44">
        <v>0</v>
      </c>
      <c r="G260" s="44">
        <v>604</v>
      </c>
      <c r="H260" s="44">
        <v>11</v>
      </c>
      <c r="I260" s="44">
        <v>515134</v>
      </c>
      <c r="J260" s="44">
        <v>449760</v>
      </c>
      <c r="K260" s="44">
        <f t="shared" si="16"/>
        <v>65374</v>
      </c>
      <c r="L260" s="44">
        <v>3553</v>
      </c>
      <c r="M260" s="44">
        <v>0</v>
      </c>
      <c r="N260" s="44">
        <v>61821</v>
      </c>
    </row>
    <row r="261" spans="1:14" x14ac:dyDescent="0.25">
      <c r="A261" s="56" t="s">
        <v>380</v>
      </c>
      <c r="B261" s="44">
        <v>3497</v>
      </c>
      <c r="C261" s="44">
        <v>1677</v>
      </c>
      <c r="D261" s="44">
        <f t="shared" si="15"/>
        <v>1820</v>
      </c>
      <c r="E261" s="44">
        <v>30</v>
      </c>
      <c r="F261" s="44">
        <v>7</v>
      </c>
      <c r="G261" s="44">
        <v>1783</v>
      </c>
      <c r="H261" s="44">
        <v>22</v>
      </c>
      <c r="I261" s="44">
        <v>797184</v>
      </c>
      <c r="J261" s="44">
        <v>388807</v>
      </c>
      <c r="K261" s="44">
        <f t="shared" si="16"/>
        <v>408377</v>
      </c>
      <c r="L261" s="44">
        <v>1723</v>
      </c>
      <c r="M261" s="44">
        <v>1069</v>
      </c>
      <c r="N261" s="44">
        <v>405585</v>
      </c>
    </row>
    <row r="262" spans="1:14" x14ac:dyDescent="0.25">
      <c r="A262" s="56" t="s">
        <v>381</v>
      </c>
      <c r="B262" s="44">
        <v>3375</v>
      </c>
      <c r="C262" s="44">
        <v>1480</v>
      </c>
      <c r="D262" s="44">
        <f t="shared" si="15"/>
        <v>1895</v>
      </c>
      <c r="E262" s="44">
        <v>20</v>
      </c>
      <c r="F262" s="44">
        <v>33</v>
      </c>
      <c r="G262" s="44">
        <v>1842</v>
      </c>
      <c r="H262" s="44">
        <v>53</v>
      </c>
      <c r="I262" s="44">
        <v>537862</v>
      </c>
      <c r="J262" s="44">
        <v>394686</v>
      </c>
      <c r="K262" s="44">
        <f t="shared" si="16"/>
        <v>143176</v>
      </c>
      <c r="L262" s="44">
        <v>3595</v>
      </c>
      <c r="M262" s="44">
        <v>2954</v>
      </c>
      <c r="N262" s="44">
        <v>136627</v>
      </c>
    </row>
    <row r="263" spans="1:14" x14ac:dyDescent="0.25">
      <c r="A263" s="56" t="s">
        <v>382</v>
      </c>
      <c r="B263" s="44">
        <v>4716</v>
      </c>
      <c r="C263" s="44">
        <v>2101</v>
      </c>
      <c r="D263" s="44">
        <f t="shared" si="15"/>
        <v>2615</v>
      </c>
      <c r="E263" s="44">
        <v>54</v>
      </c>
      <c r="F263" s="44">
        <v>58</v>
      </c>
      <c r="G263" s="44">
        <v>2503</v>
      </c>
      <c r="H263" s="44">
        <v>53</v>
      </c>
      <c r="I263" s="44">
        <v>836017</v>
      </c>
      <c r="J263" s="44">
        <v>593239</v>
      </c>
      <c r="K263" s="44">
        <f t="shared" si="16"/>
        <v>242778</v>
      </c>
      <c r="L263" s="44">
        <v>5300</v>
      </c>
      <c r="M263" s="44">
        <v>4943</v>
      </c>
      <c r="N263" s="44">
        <v>232535</v>
      </c>
    </row>
    <row r="264" spans="1:14" x14ac:dyDescent="0.25">
      <c r="A264" s="56" t="s">
        <v>383</v>
      </c>
      <c r="B264" s="44">
        <v>3935</v>
      </c>
      <c r="C264" s="44">
        <v>2000</v>
      </c>
      <c r="D264" s="44">
        <f t="shared" si="15"/>
        <v>1935</v>
      </c>
      <c r="E264" s="44">
        <v>32</v>
      </c>
      <c r="F264" s="44">
        <v>6</v>
      </c>
      <c r="G264" s="44">
        <v>1897</v>
      </c>
      <c r="H264" s="44">
        <v>48</v>
      </c>
      <c r="I264" s="44">
        <v>743279</v>
      </c>
      <c r="J264" s="44">
        <v>520320</v>
      </c>
      <c r="K264" s="44">
        <f t="shared" si="16"/>
        <v>222959</v>
      </c>
      <c r="L264" s="44">
        <v>2260</v>
      </c>
      <c r="M264" s="44">
        <v>1256</v>
      </c>
      <c r="N264" s="44">
        <v>219443</v>
      </c>
    </row>
    <row r="265" spans="1:14" x14ac:dyDescent="0.25">
      <c r="A265" s="56" t="s">
        <v>384</v>
      </c>
      <c r="B265" s="44">
        <v>2855</v>
      </c>
      <c r="C265" s="44">
        <v>1811</v>
      </c>
      <c r="D265" s="44">
        <f t="shared" si="15"/>
        <v>1044</v>
      </c>
      <c r="E265" s="44">
        <v>42</v>
      </c>
      <c r="F265" s="44">
        <v>19</v>
      </c>
      <c r="G265" s="44">
        <v>983</v>
      </c>
      <c r="H265" s="44">
        <v>16</v>
      </c>
      <c r="I265" s="44">
        <v>525857</v>
      </c>
      <c r="J265" s="44">
        <v>450191</v>
      </c>
      <c r="K265" s="44">
        <f t="shared" si="16"/>
        <v>75666</v>
      </c>
      <c r="L265" s="44">
        <v>4859</v>
      </c>
      <c r="M265" s="44">
        <v>1766</v>
      </c>
      <c r="N265" s="44">
        <v>69041</v>
      </c>
    </row>
    <row r="266" spans="1:14" x14ac:dyDescent="0.25">
      <c r="A266" s="56" t="s">
        <v>385</v>
      </c>
      <c r="B266" s="44">
        <v>4968</v>
      </c>
      <c r="C266" s="44">
        <v>2424</v>
      </c>
      <c r="D266" s="44">
        <f t="shared" si="15"/>
        <v>2544</v>
      </c>
      <c r="E266" s="44">
        <v>26</v>
      </c>
      <c r="F266" s="44">
        <v>34</v>
      </c>
      <c r="G266" s="44">
        <v>2484</v>
      </c>
      <c r="H266" s="44">
        <v>58</v>
      </c>
      <c r="I266" s="44">
        <v>829382</v>
      </c>
      <c r="J266" s="44">
        <v>590028</v>
      </c>
      <c r="K266" s="44">
        <f t="shared" si="16"/>
        <v>239354</v>
      </c>
      <c r="L266" s="44">
        <v>2760</v>
      </c>
      <c r="M266" s="44">
        <v>3976</v>
      </c>
      <c r="N266" s="44">
        <v>232618</v>
      </c>
    </row>
    <row r="267" spans="1:14" x14ac:dyDescent="0.25">
      <c r="A267" s="56" t="s">
        <v>386</v>
      </c>
      <c r="B267" s="44">
        <v>4759</v>
      </c>
      <c r="C267" s="44">
        <v>2105</v>
      </c>
      <c r="D267" s="44">
        <f t="shared" si="15"/>
        <v>2654</v>
      </c>
      <c r="E267" s="44">
        <v>22</v>
      </c>
      <c r="F267" s="44">
        <v>11</v>
      </c>
      <c r="G267" s="44">
        <v>2621</v>
      </c>
      <c r="H267" s="44">
        <v>66</v>
      </c>
      <c r="I267" s="44">
        <v>847176</v>
      </c>
      <c r="J267" s="44">
        <v>551551</v>
      </c>
      <c r="K267" s="44">
        <f t="shared" si="16"/>
        <v>295625</v>
      </c>
      <c r="L267" s="44">
        <v>1698</v>
      </c>
      <c r="M267" s="44">
        <v>1013</v>
      </c>
      <c r="N267" s="44">
        <v>292914</v>
      </c>
    </row>
    <row r="268" spans="1:14" x14ac:dyDescent="0.25">
      <c r="A268" s="56" t="s">
        <v>387</v>
      </c>
      <c r="B268" s="44">
        <v>4652</v>
      </c>
      <c r="C268" s="44">
        <v>1913</v>
      </c>
      <c r="D268" s="44">
        <f t="shared" si="15"/>
        <v>2739</v>
      </c>
      <c r="E268" s="44">
        <v>50</v>
      </c>
      <c r="F268" s="44">
        <v>9</v>
      </c>
      <c r="G268" s="44">
        <v>2680</v>
      </c>
      <c r="H268" s="44">
        <v>48</v>
      </c>
      <c r="I268" s="44">
        <v>613715</v>
      </c>
      <c r="J268" s="44">
        <v>481075</v>
      </c>
      <c r="K268" s="44">
        <f t="shared" si="16"/>
        <v>132640</v>
      </c>
      <c r="L268" s="44">
        <v>4189</v>
      </c>
      <c r="M268" s="44">
        <v>2021</v>
      </c>
      <c r="N268" s="44">
        <v>126430</v>
      </c>
    </row>
    <row r="269" spans="1:14" x14ac:dyDescent="0.25">
      <c r="A269" s="56" t="s">
        <v>388</v>
      </c>
      <c r="B269" s="44">
        <v>4758</v>
      </c>
      <c r="C269" s="44">
        <v>2054</v>
      </c>
      <c r="D269" s="44">
        <f t="shared" si="15"/>
        <v>2704</v>
      </c>
      <c r="E269" s="44">
        <v>20</v>
      </c>
      <c r="F269" s="44">
        <v>7</v>
      </c>
      <c r="G269" s="44">
        <v>2677</v>
      </c>
      <c r="H269" s="44">
        <v>58</v>
      </c>
      <c r="I269" s="44">
        <v>731000</v>
      </c>
      <c r="J269" s="44">
        <v>554672</v>
      </c>
      <c r="K269" s="44">
        <f t="shared" si="16"/>
        <v>176328</v>
      </c>
      <c r="L269" s="44">
        <v>2127</v>
      </c>
      <c r="M269" s="44">
        <v>636</v>
      </c>
      <c r="N269" s="44">
        <v>173565</v>
      </c>
    </row>
    <row r="270" spans="1:14" x14ac:dyDescent="0.25">
      <c r="A270" s="56" t="s">
        <v>389</v>
      </c>
      <c r="B270" s="44">
        <v>3611</v>
      </c>
      <c r="C270" s="44">
        <v>1489</v>
      </c>
      <c r="D270" s="44">
        <f t="shared" si="15"/>
        <v>2122</v>
      </c>
      <c r="E270" s="44">
        <v>24</v>
      </c>
      <c r="F270" s="44">
        <v>23</v>
      </c>
      <c r="G270" s="44">
        <v>2075</v>
      </c>
      <c r="H270" s="44">
        <v>35</v>
      </c>
      <c r="I270" s="44">
        <v>923719</v>
      </c>
      <c r="J270" s="44">
        <v>548868</v>
      </c>
      <c r="K270" s="44">
        <f t="shared" si="16"/>
        <v>374851</v>
      </c>
      <c r="L270" s="44">
        <v>2442</v>
      </c>
      <c r="M270" s="44">
        <v>2118</v>
      </c>
      <c r="N270" s="44">
        <v>370291</v>
      </c>
    </row>
    <row r="271" spans="1:14" x14ac:dyDescent="0.25">
      <c r="A271" s="56" t="s">
        <v>390</v>
      </c>
      <c r="B271" s="44">
        <v>2330</v>
      </c>
      <c r="C271" s="44">
        <v>1609</v>
      </c>
      <c r="D271" s="44">
        <f t="shared" si="15"/>
        <v>721</v>
      </c>
      <c r="E271" s="44">
        <v>32</v>
      </c>
      <c r="F271" s="44">
        <v>4</v>
      </c>
      <c r="G271" s="44">
        <v>685</v>
      </c>
      <c r="H271" s="44">
        <v>20</v>
      </c>
      <c r="I271" s="44">
        <v>456337</v>
      </c>
      <c r="J271" s="44">
        <v>378968</v>
      </c>
      <c r="K271" s="44">
        <f t="shared" si="16"/>
        <v>77369</v>
      </c>
      <c r="L271" s="44">
        <v>2203</v>
      </c>
      <c r="M271" s="44">
        <v>378</v>
      </c>
      <c r="N271" s="44">
        <v>74788</v>
      </c>
    </row>
    <row r="272" spans="1:14" x14ac:dyDescent="0.25">
      <c r="A272" s="56" t="s">
        <v>391</v>
      </c>
      <c r="B272" s="44">
        <v>3191</v>
      </c>
      <c r="C272" s="44">
        <v>1424</v>
      </c>
      <c r="D272" s="44">
        <f t="shared" si="15"/>
        <v>1767</v>
      </c>
      <c r="E272" s="44">
        <v>32</v>
      </c>
      <c r="F272" s="44">
        <v>11</v>
      </c>
      <c r="G272" s="44">
        <v>1724</v>
      </c>
      <c r="H272" s="44">
        <v>41</v>
      </c>
      <c r="I272" s="44">
        <v>720864</v>
      </c>
      <c r="J272" s="44">
        <v>351227</v>
      </c>
      <c r="K272" s="44">
        <f t="shared" si="16"/>
        <v>369637</v>
      </c>
      <c r="L272" s="44">
        <v>3101</v>
      </c>
      <c r="M272" s="44">
        <v>1930</v>
      </c>
      <c r="N272" s="44">
        <v>364606</v>
      </c>
    </row>
    <row r="273" spans="1:14" x14ac:dyDescent="0.25">
      <c r="A273" s="56" t="s">
        <v>392</v>
      </c>
      <c r="B273" s="44">
        <v>3212</v>
      </c>
      <c r="C273" s="44">
        <v>1380</v>
      </c>
      <c r="D273" s="44">
        <f t="shared" si="15"/>
        <v>1832</v>
      </c>
      <c r="E273" s="44">
        <v>16</v>
      </c>
      <c r="F273" s="44">
        <v>0</v>
      </c>
      <c r="G273" s="44">
        <v>1816</v>
      </c>
      <c r="H273" s="44">
        <v>29</v>
      </c>
      <c r="I273" s="44">
        <v>755784</v>
      </c>
      <c r="J273" s="44">
        <v>567631</v>
      </c>
      <c r="K273" s="44">
        <f t="shared" si="16"/>
        <v>188153</v>
      </c>
      <c r="L273" s="44">
        <v>1876</v>
      </c>
      <c r="M273" s="44">
        <v>0</v>
      </c>
      <c r="N273" s="44">
        <v>186277</v>
      </c>
    </row>
    <row r="274" spans="1:14" x14ac:dyDescent="0.25">
      <c r="A274" s="56" t="s">
        <v>393</v>
      </c>
      <c r="B274" s="44">
        <v>2086</v>
      </c>
      <c r="C274" s="44">
        <v>1012</v>
      </c>
      <c r="D274" s="44">
        <f t="shared" si="15"/>
        <v>1074</v>
      </c>
      <c r="E274" s="44">
        <v>68</v>
      </c>
      <c r="F274" s="44">
        <v>19</v>
      </c>
      <c r="G274" s="44">
        <v>987</v>
      </c>
      <c r="H274" s="44">
        <v>28</v>
      </c>
      <c r="I274" s="44">
        <v>921235</v>
      </c>
      <c r="J274" s="44">
        <v>216390</v>
      </c>
      <c r="K274" s="44">
        <f t="shared" si="16"/>
        <v>704845</v>
      </c>
      <c r="L274" s="44">
        <v>3423</v>
      </c>
      <c r="M274" s="44">
        <v>1769</v>
      </c>
      <c r="N274" s="44">
        <v>699653</v>
      </c>
    </row>
    <row r="275" spans="1:14" x14ac:dyDescent="0.25">
      <c r="A275" s="56" t="s">
        <v>394</v>
      </c>
      <c r="B275" s="44">
        <v>2179</v>
      </c>
      <c r="C275" s="44">
        <v>719</v>
      </c>
      <c r="D275" s="44">
        <f t="shared" si="15"/>
        <v>1460</v>
      </c>
      <c r="E275" s="44">
        <v>46</v>
      </c>
      <c r="F275" s="44">
        <v>28</v>
      </c>
      <c r="G275" s="44">
        <v>1386</v>
      </c>
      <c r="H275" s="44">
        <v>43</v>
      </c>
      <c r="I275" s="44">
        <v>298045</v>
      </c>
      <c r="J275" s="44">
        <v>225951</v>
      </c>
      <c r="K275" s="44">
        <f t="shared" si="16"/>
        <v>72094</v>
      </c>
      <c r="L275" s="44">
        <v>7517</v>
      </c>
      <c r="M275" s="44">
        <v>2645</v>
      </c>
      <c r="N275" s="44">
        <v>61932</v>
      </c>
    </row>
    <row r="276" spans="1:14" x14ac:dyDescent="0.25">
      <c r="A276" s="56" t="s">
        <v>396</v>
      </c>
      <c r="B276" s="44">
        <v>1719</v>
      </c>
      <c r="C276" s="44">
        <v>892</v>
      </c>
      <c r="D276" s="44">
        <f t="shared" si="15"/>
        <v>827</v>
      </c>
      <c r="E276" s="44">
        <v>36</v>
      </c>
      <c r="F276" s="44">
        <v>24</v>
      </c>
      <c r="G276" s="44">
        <v>767</v>
      </c>
      <c r="H276" s="44">
        <v>11</v>
      </c>
      <c r="I276" s="44">
        <v>329280</v>
      </c>
      <c r="J276" s="44">
        <v>239026</v>
      </c>
      <c r="K276" s="44">
        <f t="shared" si="16"/>
        <v>90254</v>
      </c>
      <c r="L276" s="44">
        <v>4102</v>
      </c>
      <c r="M276" s="44">
        <v>2400</v>
      </c>
      <c r="N276" s="44">
        <v>83752</v>
      </c>
    </row>
    <row r="277" spans="1:14" ht="12" customHeight="1" x14ac:dyDescent="0.25">
      <c r="A277" s="56" t="s">
        <v>397</v>
      </c>
      <c r="B277" s="44">
        <v>2702</v>
      </c>
      <c r="C277" s="44">
        <v>1003</v>
      </c>
      <c r="D277" s="44">
        <f t="shared" si="15"/>
        <v>1699</v>
      </c>
      <c r="E277" s="44">
        <v>22</v>
      </c>
      <c r="F277" s="44">
        <v>15</v>
      </c>
      <c r="G277" s="44">
        <v>1662</v>
      </c>
      <c r="H277" s="44">
        <v>34</v>
      </c>
      <c r="I277" s="44">
        <v>452629</v>
      </c>
      <c r="J277" s="44">
        <v>267254</v>
      </c>
      <c r="K277" s="44">
        <f t="shared" si="16"/>
        <v>185375</v>
      </c>
      <c r="L277" s="44">
        <v>2398</v>
      </c>
      <c r="M277" s="44">
        <v>1391</v>
      </c>
      <c r="N277" s="44">
        <v>181586</v>
      </c>
    </row>
    <row r="278" spans="1:14" ht="12" customHeight="1" x14ac:dyDescent="0.25">
      <c r="A278" s="56" t="s">
        <v>398</v>
      </c>
      <c r="B278" s="44">
        <v>3428</v>
      </c>
      <c r="C278" s="44">
        <v>1520</v>
      </c>
      <c r="D278" s="44">
        <f t="shared" si="15"/>
        <v>1908</v>
      </c>
      <c r="E278" s="44">
        <v>34</v>
      </c>
      <c r="F278" s="44">
        <v>3</v>
      </c>
      <c r="G278" s="44">
        <v>1871</v>
      </c>
      <c r="H278" s="44">
        <v>40</v>
      </c>
      <c r="I278" s="44">
        <v>617234</v>
      </c>
      <c r="J278" s="44">
        <v>409422</v>
      </c>
      <c r="K278" s="44">
        <f t="shared" si="16"/>
        <v>207812</v>
      </c>
      <c r="L278" s="44">
        <v>3101</v>
      </c>
      <c r="M278" s="44">
        <v>258</v>
      </c>
      <c r="N278" s="44">
        <v>204453</v>
      </c>
    </row>
    <row r="279" spans="1:14" ht="12" customHeight="1" x14ac:dyDescent="0.25">
      <c r="A279" s="56" t="s">
        <v>399</v>
      </c>
      <c r="B279" s="44">
        <v>2055</v>
      </c>
      <c r="C279" s="44">
        <v>1441</v>
      </c>
      <c r="D279" s="44">
        <f t="shared" si="15"/>
        <v>614</v>
      </c>
      <c r="E279" s="44">
        <v>56</v>
      </c>
      <c r="F279" s="44">
        <v>0</v>
      </c>
      <c r="G279" s="44">
        <v>558</v>
      </c>
      <c r="H279" s="44">
        <v>11</v>
      </c>
      <c r="I279" s="44">
        <v>441883</v>
      </c>
      <c r="J279" s="44">
        <v>386161</v>
      </c>
      <c r="K279" s="44">
        <f t="shared" si="16"/>
        <v>55722</v>
      </c>
      <c r="L279" s="44">
        <v>5029</v>
      </c>
      <c r="M279" s="44">
        <v>0</v>
      </c>
      <c r="N279" s="44">
        <v>50693</v>
      </c>
    </row>
    <row r="280" spans="1:14" ht="12" customHeight="1" x14ac:dyDescent="0.25">
      <c r="A280" s="56" t="s">
        <v>400</v>
      </c>
      <c r="B280" s="44">
        <v>2674</v>
      </c>
      <c r="C280" s="44">
        <v>1444</v>
      </c>
      <c r="D280" s="44">
        <f t="shared" si="15"/>
        <v>1230</v>
      </c>
      <c r="E280" s="44">
        <v>42</v>
      </c>
      <c r="F280" s="44">
        <v>3</v>
      </c>
      <c r="G280" s="44">
        <v>1185</v>
      </c>
      <c r="H280" s="44">
        <v>35</v>
      </c>
      <c r="I280" s="44">
        <v>529816</v>
      </c>
      <c r="J280" s="44">
        <v>410730</v>
      </c>
      <c r="K280" s="44">
        <f t="shared" si="16"/>
        <v>119086</v>
      </c>
      <c r="L280" s="44">
        <v>4729</v>
      </c>
      <c r="M280" s="44">
        <v>334</v>
      </c>
      <c r="N280" s="44">
        <v>114023</v>
      </c>
    </row>
    <row r="281" spans="1:14" ht="12" customHeight="1" x14ac:dyDescent="0.25">
      <c r="A281" s="56" t="s">
        <v>401</v>
      </c>
      <c r="B281" s="44">
        <v>2715</v>
      </c>
      <c r="C281" s="44">
        <v>1437</v>
      </c>
      <c r="D281" s="44">
        <f t="shared" si="15"/>
        <v>1278</v>
      </c>
      <c r="E281" s="44">
        <v>20</v>
      </c>
      <c r="F281" s="44">
        <v>0</v>
      </c>
      <c r="G281" s="44">
        <v>1258</v>
      </c>
      <c r="H281" s="44">
        <v>21</v>
      </c>
      <c r="I281" s="44">
        <v>533071</v>
      </c>
      <c r="J281" s="44">
        <v>401244</v>
      </c>
      <c r="K281" s="44">
        <f t="shared" si="16"/>
        <v>131827</v>
      </c>
      <c r="L281" s="44">
        <v>2594</v>
      </c>
      <c r="M281" s="44">
        <v>0</v>
      </c>
      <c r="N281" s="44">
        <v>129233</v>
      </c>
    </row>
    <row r="282" spans="1:14" ht="12" customHeight="1" x14ac:dyDescent="0.25">
      <c r="A282" s="56" t="s">
        <v>403</v>
      </c>
      <c r="B282" s="44">
        <v>3369</v>
      </c>
      <c r="C282" s="44">
        <v>1391</v>
      </c>
      <c r="D282" s="44">
        <f t="shared" si="15"/>
        <v>1978</v>
      </c>
      <c r="E282" s="44">
        <v>10</v>
      </c>
      <c r="F282" s="44">
        <v>4</v>
      </c>
      <c r="G282" s="44">
        <v>1964</v>
      </c>
      <c r="H282" s="44">
        <v>39</v>
      </c>
      <c r="I282" s="44">
        <v>587648</v>
      </c>
      <c r="J282" s="44">
        <v>382864</v>
      </c>
      <c r="K282" s="44">
        <f t="shared" si="16"/>
        <v>204784</v>
      </c>
      <c r="L282" s="44">
        <v>1260</v>
      </c>
      <c r="M282" s="44">
        <v>1000</v>
      </c>
      <c r="N282" s="44">
        <v>202524</v>
      </c>
    </row>
    <row r="283" spans="1:14" ht="12" customHeight="1" x14ac:dyDescent="0.25">
      <c r="A283" s="56" t="s">
        <v>405</v>
      </c>
      <c r="B283" s="44">
        <v>4761</v>
      </c>
      <c r="C283" s="44">
        <v>1709</v>
      </c>
      <c r="D283" s="44">
        <f t="shared" si="15"/>
        <v>3052</v>
      </c>
      <c r="E283" s="44">
        <v>34</v>
      </c>
      <c r="F283" s="44">
        <v>0</v>
      </c>
      <c r="G283" s="44">
        <v>3018</v>
      </c>
      <c r="H283" s="44">
        <v>30</v>
      </c>
      <c r="I283" s="44">
        <v>703656</v>
      </c>
      <c r="J283" s="44">
        <v>486174</v>
      </c>
      <c r="K283" s="44">
        <f t="shared" si="16"/>
        <v>217482</v>
      </c>
      <c r="L283" s="44">
        <v>3882</v>
      </c>
      <c r="M283" s="44">
        <v>0</v>
      </c>
      <c r="N283" s="44">
        <v>213600</v>
      </c>
    </row>
    <row r="284" spans="1:14" ht="12" customHeight="1" x14ac:dyDescent="0.25">
      <c r="A284" s="56" t="s">
        <v>406</v>
      </c>
      <c r="B284" s="44">
        <v>3121</v>
      </c>
      <c r="C284" s="44">
        <v>1434</v>
      </c>
      <c r="D284" s="44">
        <f t="shared" si="15"/>
        <v>1687</v>
      </c>
      <c r="E284" s="44">
        <v>6</v>
      </c>
      <c r="F284" s="44">
        <v>0</v>
      </c>
      <c r="G284" s="44">
        <v>1681</v>
      </c>
      <c r="H284" s="44">
        <v>19</v>
      </c>
      <c r="I284" s="44">
        <v>550826</v>
      </c>
      <c r="J284" s="44">
        <v>407323</v>
      </c>
      <c r="K284" s="44">
        <f t="shared" si="16"/>
        <v>143503</v>
      </c>
      <c r="L284" s="44">
        <v>673</v>
      </c>
      <c r="M284" s="44">
        <v>0</v>
      </c>
      <c r="N284" s="44">
        <v>142830</v>
      </c>
    </row>
    <row r="285" spans="1:14" ht="12" customHeight="1" x14ac:dyDescent="0.25">
      <c r="A285" s="56" t="s">
        <v>407</v>
      </c>
      <c r="B285" s="44">
        <v>4261</v>
      </c>
      <c r="C285" s="44">
        <v>1490</v>
      </c>
      <c r="D285" s="44">
        <f t="shared" si="15"/>
        <v>2771</v>
      </c>
      <c r="E285" s="44">
        <v>12</v>
      </c>
      <c r="F285" s="44">
        <v>18</v>
      </c>
      <c r="G285" s="44">
        <v>2741</v>
      </c>
      <c r="H285" s="44">
        <v>39</v>
      </c>
      <c r="I285" s="44">
        <v>623459</v>
      </c>
      <c r="J285" s="44">
        <v>415328</v>
      </c>
      <c r="K285" s="44">
        <f t="shared" si="16"/>
        <v>208131</v>
      </c>
      <c r="L285" s="44">
        <v>1816</v>
      </c>
      <c r="M285" s="44">
        <v>2652</v>
      </c>
      <c r="N285" s="44">
        <v>203663</v>
      </c>
    </row>
    <row r="286" spans="1:14" ht="12" customHeight="1" x14ac:dyDescent="0.25">
      <c r="A286" s="56" t="s">
        <v>408</v>
      </c>
      <c r="B286" s="44">
        <v>2384</v>
      </c>
      <c r="C286" s="44">
        <v>1192</v>
      </c>
      <c r="D286" s="44">
        <f t="shared" si="15"/>
        <v>1192</v>
      </c>
      <c r="E286" s="44">
        <v>44</v>
      </c>
      <c r="F286" s="44">
        <v>6</v>
      </c>
      <c r="G286" s="44">
        <v>1142</v>
      </c>
      <c r="H286" s="44">
        <v>28</v>
      </c>
      <c r="I286" s="44">
        <v>423865</v>
      </c>
      <c r="J286" s="44">
        <v>333196</v>
      </c>
      <c r="K286" s="44">
        <f t="shared" si="16"/>
        <v>90669</v>
      </c>
      <c r="L286" s="44">
        <v>5645</v>
      </c>
      <c r="M286" s="44">
        <v>1116</v>
      </c>
      <c r="N286" s="44">
        <v>83908</v>
      </c>
    </row>
    <row r="287" spans="1:14" ht="12" customHeight="1" x14ac:dyDescent="0.25">
      <c r="A287" s="56" t="s">
        <v>415</v>
      </c>
      <c r="B287" s="45">
        <v>3111</v>
      </c>
      <c r="C287" s="45">
        <v>1208</v>
      </c>
      <c r="D287" s="44">
        <f t="shared" si="15"/>
        <v>1903</v>
      </c>
      <c r="E287" s="45">
        <v>6</v>
      </c>
      <c r="F287" s="45">
        <v>9</v>
      </c>
      <c r="G287" s="45">
        <v>1888</v>
      </c>
      <c r="H287" s="45">
        <v>13</v>
      </c>
      <c r="I287" s="45">
        <v>526573</v>
      </c>
      <c r="J287" s="45">
        <v>328896</v>
      </c>
      <c r="K287" s="44">
        <f t="shared" si="16"/>
        <v>197677</v>
      </c>
      <c r="L287" s="45">
        <v>1260</v>
      </c>
      <c r="M287" s="45">
        <v>3156</v>
      </c>
      <c r="N287" s="45">
        <v>193261</v>
      </c>
    </row>
    <row r="288" spans="1:14" ht="12" customHeight="1" x14ac:dyDescent="0.25">
      <c r="A288" s="56" t="s">
        <v>417</v>
      </c>
      <c r="B288" s="45">
        <v>3317</v>
      </c>
      <c r="C288" s="45">
        <v>1562</v>
      </c>
      <c r="D288" s="44">
        <f t="shared" si="15"/>
        <v>1755</v>
      </c>
      <c r="E288" s="45">
        <v>40</v>
      </c>
      <c r="F288" s="45">
        <v>13</v>
      </c>
      <c r="G288" s="45">
        <v>1702</v>
      </c>
      <c r="H288" s="45">
        <v>50</v>
      </c>
      <c r="I288" s="45">
        <v>555149</v>
      </c>
      <c r="J288" s="45">
        <v>406473</v>
      </c>
      <c r="K288" s="44">
        <f t="shared" si="16"/>
        <v>148676</v>
      </c>
      <c r="L288" s="45">
        <v>4586</v>
      </c>
      <c r="M288" s="45">
        <v>3812</v>
      </c>
      <c r="N288" s="45">
        <v>140278</v>
      </c>
    </row>
    <row r="289" spans="1:15" ht="12" customHeight="1" x14ac:dyDescent="0.25">
      <c r="A289" s="56" t="s">
        <v>418</v>
      </c>
      <c r="B289" s="45">
        <v>2081</v>
      </c>
      <c r="C289" s="45">
        <v>1428</v>
      </c>
      <c r="D289" s="44">
        <f t="shared" si="15"/>
        <v>653</v>
      </c>
      <c r="E289" s="45">
        <v>24</v>
      </c>
      <c r="F289" s="45">
        <v>22</v>
      </c>
      <c r="G289" s="45">
        <v>607</v>
      </c>
      <c r="H289" s="45">
        <v>21</v>
      </c>
      <c r="I289" s="45">
        <v>472541</v>
      </c>
      <c r="J289" s="45">
        <v>405217</v>
      </c>
      <c r="K289" s="44">
        <f t="shared" si="16"/>
        <v>67324</v>
      </c>
      <c r="L289" s="45">
        <v>2948</v>
      </c>
      <c r="M289" s="45">
        <v>3267</v>
      </c>
      <c r="N289" s="45">
        <v>61109</v>
      </c>
    </row>
    <row r="290" spans="1:15" ht="12" customHeight="1" x14ac:dyDescent="0.25">
      <c r="A290" s="56" t="s">
        <v>419</v>
      </c>
      <c r="B290" s="45">
        <v>2549</v>
      </c>
      <c r="C290" s="45">
        <v>1596</v>
      </c>
      <c r="D290" s="44">
        <f t="shared" si="15"/>
        <v>953</v>
      </c>
      <c r="E290" s="45">
        <v>46</v>
      </c>
      <c r="F290" s="45">
        <v>13</v>
      </c>
      <c r="G290" s="45">
        <v>894</v>
      </c>
      <c r="H290" s="45">
        <v>13</v>
      </c>
      <c r="I290" s="45">
        <v>574985</v>
      </c>
      <c r="J290" s="45">
        <v>474778</v>
      </c>
      <c r="K290" s="44">
        <f t="shared" si="16"/>
        <v>100207</v>
      </c>
      <c r="L290" s="45">
        <v>5437</v>
      </c>
      <c r="M290" s="45">
        <v>3346</v>
      </c>
      <c r="N290" s="45">
        <v>91424</v>
      </c>
    </row>
    <row r="291" spans="1:15" ht="12" customHeight="1" x14ac:dyDescent="0.25">
      <c r="A291" s="56" t="s">
        <v>421</v>
      </c>
      <c r="B291" s="45">
        <v>2541</v>
      </c>
      <c r="C291" s="45">
        <v>1760</v>
      </c>
      <c r="D291" s="44">
        <f t="shared" si="15"/>
        <v>781</v>
      </c>
      <c r="E291" s="45">
        <v>22</v>
      </c>
      <c r="F291" s="45">
        <v>6</v>
      </c>
      <c r="G291" s="45">
        <v>753</v>
      </c>
      <c r="H291" s="45">
        <v>13</v>
      </c>
      <c r="I291" s="45">
        <v>626164</v>
      </c>
      <c r="J291" s="45">
        <v>535142</v>
      </c>
      <c r="K291" s="44">
        <f t="shared" si="16"/>
        <v>91022</v>
      </c>
      <c r="L291" s="45">
        <v>2700</v>
      </c>
      <c r="M291" s="45">
        <v>1050</v>
      </c>
      <c r="N291" s="45">
        <v>87272</v>
      </c>
    </row>
    <row r="292" spans="1:15" ht="12" customHeight="1" x14ac:dyDescent="0.25">
      <c r="A292" s="56" t="s">
        <v>422</v>
      </c>
      <c r="B292" s="41">
        <v>2569</v>
      </c>
      <c r="C292" s="41">
        <v>1775</v>
      </c>
      <c r="D292" s="44">
        <f t="shared" si="15"/>
        <v>794</v>
      </c>
      <c r="E292" s="41">
        <v>28</v>
      </c>
      <c r="F292" s="42">
        <v>35</v>
      </c>
      <c r="G292" s="42">
        <v>731</v>
      </c>
      <c r="H292" s="42">
        <v>10</v>
      </c>
      <c r="I292" s="41">
        <v>671870</v>
      </c>
      <c r="J292" s="41">
        <v>515953</v>
      </c>
      <c r="K292" s="44">
        <f t="shared" si="16"/>
        <v>155917</v>
      </c>
      <c r="L292" s="41">
        <v>3470</v>
      </c>
      <c r="M292" s="42">
        <v>7834</v>
      </c>
      <c r="N292" s="42">
        <v>144613</v>
      </c>
    </row>
    <row r="293" spans="1:15" ht="12" customHeight="1" x14ac:dyDescent="0.25">
      <c r="B293" s="44"/>
      <c r="C293" s="44"/>
      <c r="D293" s="44"/>
      <c r="E293" s="44"/>
      <c r="F293" s="44"/>
      <c r="G293" s="44"/>
      <c r="H293" s="44"/>
      <c r="I293" s="44"/>
      <c r="J293" s="44"/>
      <c r="K293" s="44"/>
      <c r="L293" s="44"/>
      <c r="M293" s="44"/>
      <c r="N293" s="44"/>
    </row>
    <row r="294" spans="1:15" s="57" customFormat="1" ht="18" x14ac:dyDescent="0.35">
      <c r="A294" s="56"/>
      <c r="B294" s="62" t="s">
        <v>27</v>
      </c>
      <c r="C294" s="62"/>
      <c r="D294" s="62"/>
      <c r="E294" s="62"/>
      <c r="F294" s="62"/>
      <c r="G294" s="62"/>
      <c r="H294" s="62"/>
      <c r="I294" s="62"/>
      <c r="J294" s="62"/>
      <c r="K294" s="62"/>
      <c r="L294" s="62"/>
      <c r="M294" s="62"/>
      <c r="N294" s="62"/>
    </row>
    <row r="295" spans="1:15" s="57" customFormat="1" ht="25.5" customHeight="1" x14ac:dyDescent="0.25">
      <c r="A295" s="56"/>
      <c r="B295" s="63" t="s">
        <v>224</v>
      </c>
      <c r="C295" s="63"/>
      <c r="D295" s="63"/>
      <c r="E295" s="63"/>
      <c r="F295" s="63"/>
      <c r="G295" s="63"/>
      <c r="H295" s="63" t="s">
        <v>24</v>
      </c>
      <c r="I295" s="63" t="s">
        <v>223</v>
      </c>
      <c r="J295" s="63"/>
      <c r="K295" s="63"/>
      <c r="L295" s="63"/>
      <c r="M295" s="63"/>
      <c r="N295" s="63"/>
    </row>
    <row r="296" spans="1:15" s="57" customFormat="1" ht="25.5" customHeight="1" x14ac:dyDescent="0.25">
      <c r="A296" s="56"/>
      <c r="B296" s="64" t="s">
        <v>0</v>
      </c>
      <c r="C296" s="64" t="s">
        <v>1</v>
      </c>
      <c r="D296" s="65" t="s">
        <v>2</v>
      </c>
      <c r="E296" s="64" t="s">
        <v>3</v>
      </c>
      <c r="F296" s="64" t="s">
        <v>22</v>
      </c>
      <c r="G296" s="64" t="s">
        <v>23</v>
      </c>
      <c r="H296" s="63"/>
      <c r="I296" s="65" t="s">
        <v>0</v>
      </c>
      <c r="J296" s="65" t="s">
        <v>1</v>
      </c>
      <c r="K296" s="65" t="s">
        <v>2</v>
      </c>
      <c r="L296" s="65" t="s">
        <v>3</v>
      </c>
      <c r="M296" s="65" t="s">
        <v>22</v>
      </c>
      <c r="N296" s="65" t="s">
        <v>23</v>
      </c>
    </row>
    <row r="297" spans="1:15" x14ac:dyDescent="0.25">
      <c r="A297" s="66">
        <v>2000</v>
      </c>
      <c r="B297" s="51">
        <v>1592.2670000000001</v>
      </c>
      <c r="C297" s="51">
        <v>1198.067</v>
      </c>
      <c r="D297" s="51">
        <f t="shared" ref="D297:D323" si="17">SUM(E297:G297)</f>
        <v>394.20000000000005</v>
      </c>
      <c r="E297" s="51">
        <v>30.634</v>
      </c>
      <c r="F297" s="51">
        <v>34.283000000000001</v>
      </c>
      <c r="G297" s="51">
        <v>329.28300000000002</v>
      </c>
      <c r="H297" s="51"/>
      <c r="I297" s="51">
        <v>185743.68</v>
      </c>
      <c r="J297" s="51">
        <v>160623.52799999999</v>
      </c>
      <c r="K297" s="51">
        <f>SUM(L297:N297)</f>
        <v>25120.150999999998</v>
      </c>
      <c r="L297" s="51">
        <v>2376.241</v>
      </c>
      <c r="M297" s="51">
        <v>2497.201</v>
      </c>
      <c r="N297" s="51">
        <v>20246.708999999999</v>
      </c>
      <c r="O297" s="2"/>
    </row>
    <row r="298" spans="1:15" x14ac:dyDescent="0.25">
      <c r="A298" s="66">
        <v>2001</v>
      </c>
      <c r="B298" s="51">
        <v>1636.6759999999999</v>
      </c>
      <c r="C298" s="51">
        <v>1235.55</v>
      </c>
      <c r="D298" s="51">
        <f t="shared" si="17"/>
        <v>401.12599999999998</v>
      </c>
      <c r="E298" s="51">
        <v>31.757000000000001</v>
      </c>
      <c r="F298" s="51">
        <v>34.215000000000003</v>
      </c>
      <c r="G298" s="51">
        <v>335.154</v>
      </c>
      <c r="H298" s="51"/>
      <c r="I298" s="51">
        <v>196247.625</v>
      </c>
      <c r="J298" s="51">
        <v>170010.81700000001</v>
      </c>
      <c r="K298" s="51">
        <f t="shared" ref="K298:K323" si="18">SUM(L298:N298)</f>
        <v>26233.082999999999</v>
      </c>
      <c r="L298" s="51">
        <v>2546.627</v>
      </c>
      <c r="M298" s="51">
        <v>2563.402</v>
      </c>
      <c r="N298" s="51">
        <v>21123.054</v>
      </c>
      <c r="O298" s="2"/>
    </row>
    <row r="299" spans="1:15" x14ac:dyDescent="0.25">
      <c r="A299" s="66">
        <v>2002</v>
      </c>
      <c r="B299" s="51">
        <v>1747.6780000000001</v>
      </c>
      <c r="C299" s="51">
        <v>1332.62</v>
      </c>
      <c r="D299" s="51">
        <f t="shared" si="17"/>
        <v>415.05799999999999</v>
      </c>
      <c r="E299" s="51">
        <v>37.158000000000001</v>
      </c>
      <c r="F299" s="51">
        <v>36.503</v>
      </c>
      <c r="G299" s="51">
        <v>341.39699999999999</v>
      </c>
      <c r="H299" s="51"/>
      <c r="I299" s="51">
        <v>219188.679</v>
      </c>
      <c r="J299" s="51">
        <v>190433.079</v>
      </c>
      <c r="K299" s="51">
        <f t="shared" si="18"/>
        <v>28755.599000000002</v>
      </c>
      <c r="L299" s="51">
        <v>3116.8090000000002</v>
      </c>
      <c r="M299" s="51">
        <v>2837.1439999999998</v>
      </c>
      <c r="N299" s="51">
        <v>22801.646000000001</v>
      </c>
      <c r="O299" s="2"/>
    </row>
    <row r="300" spans="1:15" x14ac:dyDescent="0.25">
      <c r="A300" s="66">
        <v>2003</v>
      </c>
      <c r="B300" s="51">
        <v>1889.2139999999999</v>
      </c>
      <c r="C300" s="51">
        <v>1460.8869999999999</v>
      </c>
      <c r="D300" s="51">
        <f t="shared" si="17"/>
        <v>428.327</v>
      </c>
      <c r="E300" s="51">
        <v>40.936</v>
      </c>
      <c r="F300" s="51">
        <v>41.576999999999998</v>
      </c>
      <c r="G300" s="51">
        <v>345.81400000000002</v>
      </c>
      <c r="H300" s="51"/>
      <c r="I300" s="51">
        <v>249693.106</v>
      </c>
      <c r="J300" s="51">
        <v>218228.63099999999</v>
      </c>
      <c r="K300" s="51">
        <f t="shared" si="18"/>
        <v>31464.472999999998</v>
      </c>
      <c r="L300" s="51">
        <v>3805.4659999999999</v>
      </c>
      <c r="M300" s="51">
        <v>3316.3980000000001</v>
      </c>
      <c r="N300" s="51">
        <v>24342.609</v>
      </c>
      <c r="O300" s="2"/>
    </row>
    <row r="301" spans="1:15" x14ac:dyDescent="0.25">
      <c r="A301" s="66" t="s">
        <v>52</v>
      </c>
      <c r="B301" s="51">
        <v>2070.0770000000002</v>
      </c>
      <c r="C301" s="51">
        <v>1613.4449999999999</v>
      </c>
      <c r="D301" s="51">
        <f t="shared" si="17"/>
        <v>456.63200000000001</v>
      </c>
      <c r="E301" s="51">
        <v>42.968000000000004</v>
      </c>
      <c r="F301" s="51">
        <v>47.415999999999997</v>
      </c>
      <c r="G301" s="51">
        <v>366.24799999999999</v>
      </c>
      <c r="H301" s="51"/>
      <c r="I301" s="51">
        <v>292413.68900000001</v>
      </c>
      <c r="J301" s="51">
        <v>255511.321</v>
      </c>
      <c r="K301" s="51">
        <f t="shared" si="18"/>
        <v>36902.366999999998</v>
      </c>
      <c r="L301" s="51">
        <v>3921.9430000000002</v>
      </c>
      <c r="M301" s="51">
        <v>4029.2550000000001</v>
      </c>
      <c r="N301" s="51">
        <v>28951.169000000002</v>
      </c>
      <c r="O301" s="2"/>
    </row>
    <row r="302" spans="1:15" x14ac:dyDescent="0.25">
      <c r="A302" s="66">
        <v>2005</v>
      </c>
      <c r="B302" s="51">
        <v>2155.3159999999998</v>
      </c>
      <c r="C302" s="51">
        <v>1681.9860000000001</v>
      </c>
      <c r="D302" s="51">
        <f t="shared" si="17"/>
        <v>473.33</v>
      </c>
      <c r="E302" s="51">
        <v>39.26</v>
      </c>
      <c r="F302" s="51">
        <v>44.735999999999997</v>
      </c>
      <c r="G302" s="51">
        <v>389.334</v>
      </c>
      <c r="H302" s="51"/>
      <c r="I302" s="51">
        <v>329254.46899999998</v>
      </c>
      <c r="J302" s="51">
        <v>284452.288</v>
      </c>
      <c r="K302" s="51">
        <f t="shared" si="18"/>
        <v>44802.179000000004</v>
      </c>
      <c r="L302" s="51">
        <v>3828.1779999999999</v>
      </c>
      <c r="M302" s="51">
        <v>4039.6289999999999</v>
      </c>
      <c r="N302" s="51">
        <v>36934.372000000003</v>
      </c>
      <c r="O302" s="2"/>
    </row>
    <row r="303" spans="1:15" x14ac:dyDescent="0.25">
      <c r="A303" s="66">
        <v>2006</v>
      </c>
      <c r="B303" s="51">
        <v>1838.903</v>
      </c>
      <c r="C303" s="51">
        <v>1378.22</v>
      </c>
      <c r="D303" s="51">
        <f t="shared" si="17"/>
        <v>460.68299999999999</v>
      </c>
      <c r="E303" s="51">
        <v>35.256</v>
      </c>
      <c r="F303" s="51">
        <v>41.347999999999999</v>
      </c>
      <c r="G303" s="51">
        <v>384.07900000000001</v>
      </c>
      <c r="H303" s="51"/>
      <c r="I303" s="51">
        <v>291314.489</v>
      </c>
      <c r="J303" s="51">
        <v>245687.00599999999</v>
      </c>
      <c r="K303" s="51">
        <f t="shared" si="18"/>
        <v>45627.482000000004</v>
      </c>
      <c r="L303" s="51">
        <v>3493.76</v>
      </c>
      <c r="M303" s="51">
        <v>3986.386</v>
      </c>
      <c r="N303" s="51">
        <v>38147.336000000003</v>
      </c>
      <c r="O303" s="2"/>
    </row>
    <row r="304" spans="1:15" x14ac:dyDescent="0.25">
      <c r="A304" s="66">
        <v>2007</v>
      </c>
      <c r="B304" s="51">
        <v>1398.415</v>
      </c>
      <c r="C304" s="51">
        <v>979.88900000000001</v>
      </c>
      <c r="D304" s="51">
        <f t="shared" si="17"/>
        <v>418.52600000000001</v>
      </c>
      <c r="E304" s="51">
        <v>28.097999999999999</v>
      </c>
      <c r="F304" s="51">
        <v>31.463999999999999</v>
      </c>
      <c r="G304" s="51">
        <v>358.964</v>
      </c>
      <c r="H304" s="51"/>
      <c r="I304" s="51">
        <v>225236.552</v>
      </c>
      <c r="J304" s="51">
        <v>183679.171</v>
      </c>
      <c r="K304" s="51">
        <f t="shared" si="18"/>
        <v>41557.379999999997</v>
      </c>
      <c r="L304" s="51">
        <v>2867.7579999999998</v>
      </c>
      <c r="M304" s="51">
        <v>3012.6579999999999</v>
      </c>
      <c r="N304" s="51">
        <v>35676.964</v>
      </c>
      <c r="O304" s="2"/>
    </row>
    <row r="305" spans="1:16" x14ac:dyDescent="0.25">
      <c r="A305" s="66">
        <v>2008</v>
      </c>
      <c r="B305" s="51">
        <v>905.35900000000004</v>
      </c>
      <c r="C305" s="51">
        <v>575.55399999999997</v>
      </c>
      <c r="D305" s="51">
        <f t="shared" si="17"/>
        <v>329.80499999999995</v>
      </c>
      <c r="E305" s="51">
        <v>16.834</v>
      </c>
      <c r="F305" s="51">
        <v>17.571000000000002</v>
      </c>
      <c r="G305" s="51">
        <v>295.39999999999998</v>
      </c>
      <c r="H305" s="51"/>
      <c r="I305" s="51">
        <v>141633.359</v>
      </c>
      <c r="J305" s="51">
        <v>110687.389</v>
      </c>
      <c r="K305" s="51">
        <f t="shared" si="18"/>
        <v>30945.968999999997</v>
      </c>
      <c r="L305" s="51">
        <v>1818.1869999999999</v>
      </c>
      <c r="M305" s="51">
        <v>1715.4849999999999</v>
      </c>
      <c r="N305" s="51">
        <v>27412.296999999999</v>
      </c>
      <c r="O305" s="2"/>
    </row>
    <row r="306" spans="1:16" x14ac:dyDescent="0.25">
      <c r="A306" s="66">
        <v>2009</v>
      </c>
      <c r="B306" s="51">
        <v>582.96299999999997</v>
      </c>
      <c r="C306" s="51">
        <v>441.14800000000002</v>
      </c>
      <c r="D306" s="51">
        <f t="shared" si="17"/>
        <v>141.815</v>
      </c>
      <c r="E306" s="51">
        <v>10.678000000000001</v>
      </c>
      <c r="F306" s="51">
        <v>10.012</v>
      </c>
      <c r="G306" s="51">
        <v>121.125</v>
      </c>
      <c r="H306" s="51"/>
      <c r="I306" s="51">
        <v>95410.297000000006</v>
      </c>
      <c r="J306" s="51">
        <v>82357.327000000005</v>
      </c>
      <c r="K306" s="51">
        <f t="shared" si="18"/>
        <v>13052.968999999999</v>
      </c>
      <c r="L306" s="51">
        <v>1098.0219999999999</v>
      </c>
      <c r="M306" s="51">
        <v>1005.951</v>
      </c>
      <c r="N306" s="51">
        <v>10948.995999999999</v>
      </c>
      <c r="O306" s="2"/>
    </row>
    <row r="307" spans="1:16" x14ac:dyDescent="0.25">
      <c r="A307" s="66">
        <v>2010</v>
      </c>
      <c r="B307" s="51">
        <v>604.61</v>
      </c>
      <c r="C307" s="51">
        <v>447.31099999999998</v>
      </c>
      <c r="D307" s="51">
        <f t="shared" si="17"/>
        <v>157.29900000000001</v>
      </c>
      <c r="E307" s="51">
        <v>10.824</v>
      </c>
      <c r="F307" s="51">
        <v>11.157</v>
      </c>
      <c r="G307" s="51">
        <v>135.31800000000001</v>
      </c>
      <c r="H307" s="51"/>
      <c r="I307" s="51">
        <v>101943.06</v>
      </c>
      <c r="J307" s="51">
        <v>87124.236000000004</v>
      </c>
      <c r="K307" s="51">
        <f t="shared" si="18"/>
        <v>14818.823</v>
      </c>
      <c r="L307" s="51">
        <v>1124.442</v>
      </c>
      <c r="M307" s="51">
        <v>1206.451</v>
      </c>
      <c r="N307" s="51">
        <v>12487.93</v>
      </c>
      <c r="O307" s="2"/>
    </row>
    <row r="308" spans="1:16" x14ac:dyDescent="0.25">
      <c r="A308" s="66">
        <v>2011</v>
      </c>
      <c r="B308" s="51">
        <v>624.06100000000004</v>
      </c>
      <c r="C308" s="51">
        <v>418.49799999999999</v>
      </c>
      <c r="D308" s="51">
        <f t="shared" si="17"/>
        <v>205.56299999999999</v>
      </c>
      <c r="E308" s="51">
        <v>11.146000000000001</v>
      </c>
      <c r="F308" s="51">
        <v>10.407999999999999</v>
      </c>
      <c r="G308" s="51">
        <v>184.00899999999999</v>
      </c>
      <c r="H308" s="51"/>
      <c r="I308" s="51">
        <v>105268.542</v>
      </c>
      <c r="J308" s="51">
        <v>86326.819000000003</v>
      </c>
      <c r="K308" s="51">
        <f t="shared" si="18"/>
        <v>18941.722000000002</v>
      </c>
      <c r="L308" s="51">
        <v>1197.4190000000001</v>
      </c>
      <c r="M308" s="51">
        <v>1069.1780000000001</v>
      </c>
      <c r="N308" s="51">
        <v>16675.125</v>
      </c>
      <c r="O308" s="2"/>
    </row>
    <row r="309" spans="1:16" x14ac:dyDescent="0.25">
      <c r="A309" s="66">
        <v>2012</v>
      </c>
      <c r="B309" s="51">
        <v>829.65800000000002</v>
      </c>
      <c r="C309" s="51">
        <v>518.69500000000005</v>
      </c>
      <c r="D309" s="51">
        <f t="shared" si="17"/>
        <v>310.96300000000002</v>
      </c>
      <c r="E309" s="51">
        <v>13.302</v>
      </c>
      <c r="F309" s="51">
        <v>12.599</v>
      </c>
      <c r="G309" s="51">
        <v>285.06200000000001</v>
      </c>
      <c r="H309" s="51"/>
      <c r="I309" s="51">
        <v>140425.30600000001</v>
      </c>
      <c r="J309" s="51">
        <v>110661.30899999999</v>
      </c>
      <c r="K309" s="51">
        <f t="shared" si="18"/>
        <v>29763.994999999999</v>
      </c>
      <c r="L309" s="51">
        <v>1479.095</v>
      </c>
      <c r="M309" s="51">
        <v>1324.8309999999999</v>
      </c>
      <c r="N309" s="51">
        <v>26960.069</v>
      </c>
      <c r="O309" s="2"/>
    </row>
    <row r="310" spans="1:16" x14ac:dyDescent="0.25">
      <c r="A310" s="66">
        <v>2013</v>
      </c>
      <c r="B310" s="51">
        <v>990.822</v>
      </c>
      <c r="C310" s="51">
        <v>620.80200000000002</v>
      </c>
      <c r="D310" s="51">
        <f t="shared" si="17"/>
        <v>370.02</v>
      </c>
      <c r="E310" s="51">
        <v>15.186</v>
      </c>
      <c r="F310" s="51">
        <v>13.784000000000001</v>
      </c>
      <c r="G310" s="51">
        <v>341.05</v>
      </c>
      <c r="H310" s="51"/>
      <c r="I310" s="51">
        <v>177655.91500000001</v>
      </c>
      <c r="J310" s="51">
        <v>139570.70000000001</v>
      </c>
      <c r="K310" s="51">
        <f t="shared" si="18"/>
        <v>38085.212999999996</v>
      </c>
      <c r="L310" s="51">
        <v>1837.4849999999999</v>
      </c>
      <c r="M310" s="51">
        <v>1543.655</v>
      </c>
      <c r="N310" s="51">
        <v>34704.072999999997</v>
      </c>
      <c r="O310" s="2"/>
    </row>
    <row r="311" spans="1:16" x14ac:dyDescent="0.25">
      <c r="A311" s="66" t="s">
        <v>285</v>
      </c>
      <c r="B311" s="51">
        <v>1052.124</v>
      </c>
      <c r="C311" s="51">
        <v>640.31799999999998</v>
      </c>
      <c r="D311" s="51">
        <f t="shared" si="17"/>
        <v>411.80599999999998</v>
      </c>
      <c r="E311" s="51">
        <v>15.128</v>
      </c>
      <c r="F311" s="51">
        <v>14.725</v>
      </c>
      <c r="G311" s="51">
        <v>381.95299999999997</v>
      </c>
      <c r="H311" s="51"/>
      <c r="I311" s="51">
        <v>194349.701</v>
      </c>
      <c r="J311" s="51">
        <v>149633.416</v>
      </c>
      <c r="K311" s="51">
        <f t="shared" si="18"/>
        <v>44716.284</v>
      </c>
      <c r="L311" s="51">
        <v>1940.4680000000001</v>
      </c>
      <c r="M311" s="51">
        <v>1711.807</v>
      </c>
      <c r="N311" s="51">
        <v>41064.008999999998</v>
      </c>
      <c r="O311" s="2"/>
    </row>
    <row r="312" spans="1:16" x14ac:dyDescent="0.25">
      <c r="A312" s="66">
        <v>2015</v>
      </c>
      <c r="B312" s="51">
        <v>1182.5820000000001</v>
      </c>
      <c r="C312" s="51">
        <v>695.99800000000005</v>
      </c>
      <c r="D312" s="51">
        <f t="shared" si="17"/>
        <v>486.584</v>
      </c>
      <c r="E312" s="51">
        <v>16.981999999999999</v>
      </c>
      <c r="F312" s="51">
        <v>15.095000000000001</v>
      </c>
      <c r="G312" s="51">
        <v>454.50700000000001</v>
      </c>
      <c r="H312" s="51"/>
      <c r="I312" s="51">
        <v>223611.32199999999</v>
      </c>
      <c r="J312" s="51">
        <v>166276.87899999999</v>
      </c>
      <c r="K312" s="51">
        <f t="shared" si="18"/>
        <v>57334.440999999999</v>
      </c>
      <c r="L312" s="51">
        <v>2137.9740000000002</v>
      </c>
      <c r="M312" s="51">
        <v>1912.3579999999999</v>
      </c>
      <c r="N312" s="51">
        <v>53284.108999999997</v>
      </c>
      <c r="O312" s="2"/>
    </row>
    <row r="313" spans="1:16" x14ac:dyDescent="0.25">
      <c r="A313" s="66">
        <v>2016</v>
      </c>
      <c r="B313" s="51">
        <v>1206.6420000000001</v>
      </c>
      <c r="C313" s="51">
        <v>750.79600000000005</v>
      </c>
      <c r="D313" s="51">
        <f t="shared" si="17"/>
        <v>455.846</v>
      </c>
      <c r="E313" s="51">
        <v>18.821999999999999</v>
      </c>
      <c r="F313" s="51">
        <v>15.96</v>
      </c>
      <c r="G313" s="51">
        <v>421.06400000000002</v>
      </c>
      <c r="H313" s="51"/>
      <c r="I313" s="51">
        <v>237101.60500000001</v>
      </c>
      <c r="J313" s="51">
        <v>182207.413</v>
      </c>
      <c r="K313" s="51">
        <f t="shared" si="18"/>
        <v>54894.192000000003</v>
      </c>
      <c r="L313" s="51">
        <v>2453.3449999999998</v>
      </c>
      <c r="M313" s="51">
        <v>2091.7350000000001</v>
      </c>
      <c r="N313" s="51">
        <v>50349.112000000001</v>
      </c>
      <c r="O313" s="2"/>
    </row>
    <row r="314" spans="1:16" x14ac:dyDescent="0.25">
      <c r="A314" s="66">
        <v>2017</v>
      </c>
      <c r="B314" s="51">
        <v>1281.9770000000001</v>
      </c>
      <c r="C314" s="51">
        <v>819.976</v>
      </c>
      <c r="D314" s="51">
        <f t="shared" si="17"/>
        <v>462.00099999999998</v>
      </c>
      <c r="E314" s="51">
        <v>19.106000000000002</v>
      </c>
      <c r="F314" s="51">
        <v>18.088999999999999</v>
      </c>
      <c r="G314" s="51">
        <v>424.80599999999998</v>
      </c>
      <c r="H314" s="51"/>
      <c r="I314" s="51">
        <v>258505.41899999999</v>
      </c>
      <c r="J314" s="51">
        <v>200599.88500000001</v>
      </c>
      <c r="K314" s="51">
        <f t="shared" si="18"/>
        <v>57905.532999999996</v>
      </c>
      <c r="L314" s="51">
        <v>2666.7579999999998</v>
      </c>
      <c r="M314" s="51">
        <v>2429.16</v>
      </c>
      <c r="N314" s="51">
        <v>52809.614999999998</v>
      </c>
      <c r="O314" s="2"/>
    </row>
    <row r="315" spans="1:16" x14ac:dyDescent="0.25">
      <c r="A315" s="66">
        <v>2018</v>
      </c>
      <c r="B315" s="51">
        <v>1328.827</v>
      </c>
      <c r="C315" s="51">
        <v>855.33199999999999</v>
      </c>
      <c r="D315" s="51">
        <f t="shared" si="17"/>
        <v>473.495</v>
      </c>
      <c r="E315" s="51">
        <v>22.193999999999999</v>
      </c>
      <c r="F315" s="51">
        <v>17.501999999999999</v>
      </c>
      <c r="G315" s="51">
        <v>433.79899999999998</v>
      </c>
      <c r="H315" s="51"/>
      <c r="I315" s="51">
        <v>271119.54399999999</v>
      </c>
      <c r="J315" s="51">
        <v>210849.97500000001</v>
      </c>
      <c r="K315" s="51">
        <f t="shared" si="18"/>
        <v>60269.567000000003</v>
      </c>
      <c r="L315" s="51">
        <v>3086.2660000000001</v>
      </c>
      <c r="M315" s="51">
        <v>2521.9499999999998</v>
      </c>
      <c r="N315" s="51">
        <v>54661.351000000002</v>
      </c>
      <c r="O315" s="2"/>
    </row>
    <row r="316" spans="1:16" x14ac:dyDescent="0.25">
      <c r="A316" s="66">
        <v>2019</v>
      </c>
      <c r="B316" s="51">
        <v>1386.048</v>
      </c>
      <c r="C316" s="51">
        <v>862.08399999999995</v>
      </c>
      <c r="D316" s="51">
        <f t="shared" si="17"/>
        <v>523.96399999999994</v>
      </c>
      <c r="E316" s="51">
        <v>23.864000000000001</v>
      </c>
      <c r="F316" s="51">
        <v>18.728999999999999</v>
      </c>
      <c r="G316" s="51">
        <v>481.37099999999998</v>
      </c>
      <c r="H316" s="51"/>
      <c r="I316" s="51">
        <v>280534.19500000001</v>
      </c>
      <c r="J316" s="51">
        <v>213271.117</v>
      </c>
      <c r="K316" s="51">
        <f t="shared" si="18"/>
        <v>67263.07699999999</v>
      </c>
      <c r="L316" s="51">
        <v>3511.569</v>
      </c>
      <c r="M316" s="51">
        <v>2692.6849999999999</v>
      </c>
      <c r="N316" s="51">
        <v>61058.822999999997</v>
      </c>
      <c r="O316" s="2"/>
    </row>
    <row r="317" spans="1:16" x14ac:dyDescent="0.25">
      <c r="A317" s="66">
        <v>2020</v>
      </c>
      <c r="B317" s="51">
        <v>1471.1410000000001</v>
      </c>
      <c r="C317" s="51">
        <v>979.36</v>
      </c>
      <c r="D317" s="51">
        <f t="shared" si="17"/>
        <v>491.78100000000001</v>
      </c>
      <c r="E317" s="51">
        <v>28.324000000000002</v>
      </c>
      <c r="F317" s="51">
        <v>18.917999999999999</v>
      </c>
      <c r="G317" s="51">
        <v>444.53899999999999</v>
      </c>
      <c r="H317" s="51"/>
      <c r="I317" s="51">
        <v>307209.90399999998</v>
      </c>
      <c r="J317" s="51">
        <v>243423.62299999999</v>
      </c>
      <c r="K317" s="51">
        <f t="shared" si="18"/>
        <v>63786.28</v>
      </c>
      <c r="L317" s="51">
        <v>3960.8159999999998</v>
      </c>
      <c r="M317" s="51">
        <v>2635.855</v>
      </c>
      <c r="N317" s="51">
        <v>57189.608999999997</v>
      </c>
      <c r="O317" s="2"/>
    </row>
    <row r="318" spans="1:16" x14ac:dyDescent="0.25">
      <c r="A318" s="66">
        <v>2021</v>
      </c>
      <c r="B318" s="51">
        <v>1736.982</v>
      </c>
      <c r="C318" s="51">
        <v>1115.3599999999999</v>
      </c>
      <c r="D318" s="51">
        <f t="shared" si="17"/>
        <v>621.62199999999996</v>
      </c>
      <c r="E318" s="51">
        <v>31.76</v>
      </c>
      <c r="F318" s="51">
        <v>21.093</v>
      </c>
      <c r="G318" s="51">
        <v>568.76900000000001</v>
      </c>
      <c r="H318" s="51"/>
      <c r="I318" s="51">
        <v>380036.18699999998</v>
      </c>
      <c r="J318" s="51">
        <v>295965.12199999997</v>
      </c>
      <c r="K318" s="51">
        <f t="shared" si="18"/>
        <v>84071.065000000002</v>
      </c>
      <c r="L318" s="51">
        <v>4877.3599999999997</v>
      </c>
      <c r="M318" s="51">
        <v>3264.9940000000001</v>
      </c>
      <c r="N318" s="51">
        <v>75928.710999999996</v>
      </c>
      <c r="O318" s="2"/>
    </row>
    <row r="319" spans="1:16" x14ac:dyDescent="0.25">
      <c r="A319" s="66">
        <v>2022</v>
      </c>
      <c r="B319" s="51">
        <v>1680.3679999999999</v>
      </c>
      <c r="C319" s="51">
        <v>973.851</v>
      </c>
      <c r="D319" s="51">
        <f t="shared" si="17"/>
        <v>706.51700000000005</v>
      </c>
      <c r="E319" s="51">
        <v>31.92</v>
      </c>
      <c r="F319" s="51">
        <v>23.295000000000002</v>
      </c>
      <c r="G319" s="51">
        <v>651.30200000000002</v>
      </c>
      <c r="H319" s="51"/>
      <c r="I319" s="51">
        <v>384447.17099999997</v>
      </c>
      <c r="J319" s="51">
        <v>281955.49599999998</v>
      </c>
      <c r="K319" s="51">
        <f t="shared" si="18"/>
        <v>102491.675</v>
      </c>
      <c r="L319" s="51">
        <v>5098.72</v>
      </c>
      <c r="M319" s="51">
        <v>3599.9349999999999</v>
      </c>
      <c r="N319" s="51">
        <v>93793.02</v>
      </c>
      <c r="O319" s="18"/>
      <c r="P319" s="26"/>
    </row>
    <row r="320" spans="1:16" x14ac:dyDescent="0.25">
      <c r="A320" s="66">
        <v>2023</v>
      </c>
      <c r="B320" s="51">
        <v>1511.1020000000001</v>
      </c>
      <c r="C320" s="51">
        <v>919.97299999999996</v>
      </c>
      <c r="D320" s="51">
        <f t="shared" si="17"/>
        <v>591.12900000000002</v>
      </c>
      <c r="E320" s="51">
        <v>34.223999999999997</v>
      </c>
      <c r="F320" s="51">
        <v>20.492000000000001</v>
      </c>
      <c r="G320" s="51">
        <v>536.41300000000001</v>
      </c>
      <c r="H320" s="51"/>
      <c r="I320" s="51">
        <v>365373.04300000001</v>
      </c>
      <c r="J320" s="51">
        <v>274471.07</v>
      </c>
      <c r="K320" s="51">
        <f t="shared" si="18"/>
        <v>90901.972999999998</v>
      </c>
      <c r="L320" s="51">
        <v>5628.2049999999999</v>
      </c>
      <c r="M320" s="51">
        <v>3334.058</v>
      </c>
      <c r="N320" s="51">
        <v>81939.710000000006</v>
      </c>
      <c r="O320" s="18"/>
      <c r="P320" s="26"/>
    </row>
    <row r="321" spans="1:21" x14ac:dyDescent="0.25">
      <c r="A321" s="66"/>
      <c r="B321" s="49"/>
      <c r="C321" s="49"/>
      <c r="D321" s="51"/>
      <c r="E321" s="49"/>
      <c r="F321" s="49"/>
      <c r="G321" s="49"/>
      <c r="H321" s="50"/>
      <c r="I321" s="49"/>
      <c r="J321" s="49"/>
      <c r="K321" s="51"/>
      <c r="L321" s="49"/>
      <c r="M321" s="49"/>
      <c r="N321" s="49"/>
      <c r="O321" s="18"/>
      <c r="P321" s="26"/>
    </row>
    <row r="322" spans="1:21" x14ac:dyDescent="0.25">
      <c r="A322" s="66" t="s">
        <v>395</v>
      </c>
      <c r="B322" s="67">
        <v>604.14800000000002</v>
      </c>
      <c r="C322" s="67">
        <v>357.14299999999997</v>
      </c>
      <c r="D322" s="51">
        <f t="shared" si="17"/>
        <v>247.005</v>
      </c>
      <c r="E322" s="67">
        <v>14.066000000000001</v>
      </c>
      <c r="F322" s="67">
        <v>7.8550000000000004</v>
      </c>
      <c r="G322" s="67">
        <v>225.084</v>
      </c>
      <c r="H322" s="67"/>
      <c r="I322" s="67">
        <v>139644.55300000001</v>
      </c>
      <c r="J322" s="67">
        <v>103506.677</v>
      </c>
      <c r="K322" s="51">
        <f t="shared" si="18"/>
        <v>36137.875999999997</v>
      </c>
      <c r="L322" s="67">
        <v>2279.81</v>
      </c>
      <c r="M322" s="67">
        <v>1232.9290000000001</v>
      </c>
      <c r="N322" s="67">
        <v>32625.136999999999</v>
      </c>
      <c r="P322" s="27"/>
      <c r="Q322" s="27"/>
      <c r="R322" s="27"/>
      <c r="S322" s="27"/>
      <c r="T322" s="27"/>
      <c r="U322" s="27"/>
    </row>
    <row r="323" spans="1:21" x14ac:dyDescent="0.25">
      <c r="A323" s="66" t="s">
        <v>416</v>
      </c>
      <c r="B323" s="67">
        <v>627.12800000000004</v>
      </c>
      <c r="C323" s="67">
        <v>431.19600000000003</v>
      </c>
      <c r="D323" s="51">
        <f t="shared" si="17"/>
        <v>195.93200000000002</v>
      </c>
      <c r="E323" s="67">
        <v>14.362</v>
      </c>
      <c r="F323" s="67">
        <v>8.0519999999999996</v>
      </c>
      <c r="G323" s="67">
        <v>173.518</v>
      </c>
      <c r="H323" s="67"/>
      <c r="I323" s="67">
        <v>162415.024</v>
      </c>
      <c r="J323" s="67">
        <v>130627.476</v>
      </c>
      <c r="K323" s="51">
        <f t="shared" si="18"/>
        <v>31787.547999999999</v>
      </c>
      <c r="L323" s="67">
        <v>2535.1860000000001</v>
      </c>
      <c r="M323" s="67">
        <v>1254.7280000000001</v>
      </c>
      <c r="N323" s="67">
        <v>27997.633999999998</v>
      </c>
      <c r="P323" s="27"/>
      <c r="Q323" s="27"/>
      <c r="R323" s="27"/>
      <c r="S323" s="27"/>
      <c r="T323" s="27"/>
      <c r="U323" s="27"/>
    </row>
    <row r="324" spans="1:21" x14ac:dyDescent="0.25">
      <c r="B324" s="50"/>
      <c r="C324" s="50"/>
      <c r="E324" s="50"/>
      <c r="F324" s="50"/>
      <c r="G324" s="50"/>
      <c r="H324" s="50"/>
      <c r="I324" s="49"/>
      <c r="J324" s="49"/>
      <c r="K324" s="49"/>
      <c r="L324" s="49"/>
      <c r="M324" s="49"/>
      <c r="N324" s="49"/>
      <c r="O324" s="2"/>
    </row>
    <row r="325" spans="1:21" x14ac:dyDescent="0.25">
      <c r="A325" s="56" t="s">
        <v>4</v>
      </c>
      <c r="B325" s="51">
        <v>126.376</v>
      </c>
      <c r="C325" s="51">
        <v>97.960999999999999</v>
      </c>
      <c r="D325" s="51">
        <f t="shared" ref="D325:D388" si="19">SUM(E325:G325)</f>
        <v>28.414999999999999</v>
      </c>
      <c r="E325" s="51">
        <v>2.597</v>
      </c>
      <c r="F325" s="51">
        <v>2.9780000000000002</v>
      </c>
      <c r="G325" s="51">
        <v>22.84</v>
      </c>
      <c r="H325" s="51"/>
      <c r="I325" s="51">
        <v>16272.638999999999</v>
      </c>
      <c r="J325" s="51">
        <v>14285.504000000001</v>
      </c>
      <c r="K325" s="51">
        <f t="shared" ref="K325:K388" si="20">SUM(L325:N325)</f>
        <v>1987.134</v>
      </c>
      <c r="L325" s="51">
        <v>208.26400000000001</v>
      </c>
      <c r="M325" s="51">
        <v>241.81200000000001</v>
      </c>
      <c r="N325" s="51">
        <v>1537.058</v>
      </c>
      <c r="O325" s="2"/>
    </row>
    <row r="326" spans="1:21" x14ac:dyDescent="0.25">
      <c r="A326" s="56" t="s">
        <v>5</v>
      </c>
      <c r="B326" s="51">
        <v>128.45400000000001</v>
      </c>
      <c r="C326" s="51">
        <v>93.915999999999997</v>
      </c>
      <c r="D326" s="51">
        <f t="shared" si="19"/>
        <v>34.537999999999997</v>
      </c>
      <c r="E326" s="51">
        <v>2.4940000000000002</v>
      </c>
      <c r="F326" s="51">
        <v>2.7360000000000002</v>
      </c>
      <c r="G326" s="51">
        <v>29.308</v>
      </c>
      <c r="H326" s="51"/>
      <c r="I326" s="51">
        <v>15933.605</v>
      </c>
      <c r="J326" s="51">
        <v>13534.72</v>
      </c>
      <c r="K326" s="51">
        <f t="shared" si="20"/>
        <v>2398.884</v>
      </c>
      <c r="L326" s="51">
        <v>206.315</v>
      </c>
      <c r="M326" s="51">
        <v>210.34800000000001</v>
      </c>
      <c r="N326" s="51">
        <v>1982.221</v>
      </c>
      <c r="O326" s="2"/>
    </row>
    <row r="327" spans="1:21" x14ac:dyDescent="0.25">
      <c r="A327" s="56" t="s">
        <v>6</v>
      </c>
      <c r="B327" s="51">
        <v>148.37100000000001</v>
      </c>
      <c r="C327" s="51">
        <v>117.65600000000001</v>
      </c>
      <c r="D327" s="51">
        <f t="shared" si="19"/>
        <v>30.715000000000003</v>
      </c>
      <c r="E327" s="51">
        <v>3.073</v>
      </c>
      <c r="F327" s="51">
        <v>2.9750000000000001</v>
      </c>
      <c r="G327" s="51">
        <v>24.667000000000002</v>
      </c>
      <c r="H327" s="51"/>
      <c r="I327" s="51">
        <v>19240.662</v>
      </c>
      <c r="J327" s="51">
        <v>17078.276000000002</v>
      </c>
      <c r="K327" s="51">
        <f t="shared" si="20"/>
        <v>2162.384</v>
      </c>
      <c r="L327" s="51">
        <v>246.43299999999999</v>
      </c>
      <c r="M327" s="51">
        <v>237.755</v>
      </c>
      <c r="N327" s="51">
        <v>1678.1959999999999</v>
      </c>
      <c r="O327" s="2"/>
    </row>
    <row r="328" spans="1:21" x14ac:dyDescent="0.25">
      <c r="A328" s="56" t="s">
        <v>7</v>
      </c>
      <c r="B328" s="51">
        <v>167.58699999999999</v>
      </c>
      <c r="C328" s="51">
        <v>134.172</v>
      </c>
      <c r="D328" s="51">
        <f t="shared" si="19"/>
        <v>33.414999999999999</v>
      </c>
      <c r="E328" s="51">
        <v>4.0119999999999996</v>
      </c>
      <c r="F328" s="51">
        <v>3.9990000000000001</v>
      </c>
      <c r="G328" s="51">
        <v>25.404</v>
      </c>
      <c r="H328" s="51"/>
      <c r="I328" s="51">
        <v>21893.73</v>
      </c>
      <c r="J328" s="51">
        <v>19579.625</v>
      </c>
      <c r="K328" s="51">
        <f t="shared" si="20"/>
        <v>2314.1040000000003</v>
      </c>
      <c r="L328" s="51">
        <v>346.52699999999999</v>
      </c>
      <c r="M328" s="51">
        <v>314.73200000000003</v>
      </c>
      <c r="N328" s="51">
        <v>1652.845</v>
      </c>
      <c r="O328" s="2"/>
    </row>
    <row r="329" spans="1:21" x14ac:dyDescent="0.25">
      <c r="A329" s="56" t="s">
        <v>8</v>
      </c>
      <c r="B329" s="51">
        <v>169.51400000000001</v>
      </c>
      <c r="C329" s="51">
        <v>132.10499999999999</v>
      </c>
      <c r="D329" s="51">
        <f t="shared" si="19"/>
        <v>37.408999999999999</v>
      </c>
      <c r="E329" s="51">
        <v>3.8140000000000001</v>
      </c>
      <c r="F329" s="51">
        <v>3.64</v>
      </c>
      <c r="G329" s="51">
        <v>29.954999999999998</v>
      </c>
      <c r="H329" s="51"/>
      <c r="I329" s="51">
        <v>21974.718000000001</v>
      </c>
      <c r="J329" s="51">
        <v>19287.330999999998</v>
      </c>
      <c r="K329" s="51">
        <f t="shared" si="20"/>
        <v>2687.3850000000002</v>
      </c>
      <c r="L329" s="51">
        <v>345.15699999999998</v>
      </c>
      <c r="M329" s="51">
        <v>293.56400000000002</v>
      </c>
      <c r="N329" s="51">
        <v>2048.6640000000002</v>
      </c>
      <c r="O329" s="2"/>
    </row>
    <row r="330" spans="1:21" x14ac:dyDescent="0.25">
      <c r="A330" s="56" t="s">
        <v>9</v>
      </c>
      <c r="B330" s="51">
        <v>175.75899999999999</v>
      </c>
      <c r="C330" s="51">
        <v>138.25800000000001</v>
      </c>
      <c r="D330" s="51">
        <f t="shared" si="19"/>
        <v>37.500999999999998</v>
      </c>
      <c r="E330" s="51">
        <v>3.8239999999999998</v>
      </c>
      <c r="F330" s="51">
        <v>3.7349999999999999</v>
      </c>
      <c r="G330" s="51">
        <v>29.942</v>
      </c>
      <c r="H330" s="51"/>
      <c r="I330" s="51">
        <v>22850.005000000001</v>
      </c>
      <c r="J330" s="51">
        <v>20197.518</v>
      </c>
      <c r="K330" s="51">
        <f t="shared" si="20"/>
        <v>2652.4859999999999</v>
      </c>
      <c r="L330" s="51">
        <v>341.55500000000001</v>
      </c>
      <c r="M330" s="51">
        <v>322.15499999999997</v>
      </c>
      <c r="N330" s="51">
        <v>1988.7760000000001</v>
      </c>
      <c r="O330" s="2"/>
    </row>
    <row r="331" spans="1:21" x14ac:dyDescent="0.25">
      <c r="A331" s="56" t="s">
        <v>10</v>
      </c>
      <c r="B331" s="51">
        <v>173.03700000000001</v>
      </c>
      <c r="C331" s="51">
        <v>138.58199999999999</v>
      </c>
      <c r="D331" s="51">
        <f t="shared" si="19"/>
        <v>34.454999999999998</v>
      </c>
      <c r="E331" s="51">
        <v>3.3610000000000002</v>
      </c>
      <c r="F331" s="51">
        <v>3.153</v>
      </c>
      <c r="G331" s="51">
        <v>27.940999999999999</v>
      </c>
      <c r="H331" s="51"/>
      <c r="I331" s="51">
        <v>22860.543000000001</v>
      </c>
      <c r="J331" s="51">
        <v>20343.839</v>
      </c>
      <c r="K331" s="51">
        <f t="shared" si="20"/>
        <v>2516.703</v>
      </c>
      <c r="L331" s="51">
        <v>296.02100000000002</v>
      </c>
      <c r="M331" s="51">
        <v>259.666</v>
      </c>
      <c r="N331" s="51">
        <v>1961.0160000000001</v>
      </c>
      <c r="O331" s="2"/>
    </row>
    <row r="332" spans="1:21" x14ac:dyDescent="0.25">
      <c r="A332" s="56" t="s">
        <v>11</v>
      </c>
      <c r="B332" s="51">
        <v>169.869</v>
      </c>
      <c r="C332" s="51">
        <v>130.98400000000001</v>
      </c>
      <c r="D332" s="51">
        <f t="shared" si="19"/>
        <v>38.885000000000005</v>
      </c>
      <c r="E332" s="51">
        <v>3.5339999999999998</v>
      </c>
      <c r="F332" s="51">
        <v>3.6840000000000002</v>
      </c>
      <c r="G332" s="51">
        <v>31.667000000000002</v>
      </c>
      <c r="H332" s="51"/>
      <c r="I332" s="51">
        <v>22367.794000000002</v>
      </c>
      <c r="J332" s="51">
        <v>19545.542000000001</v>
      </c>
      <c r="K332" s="51">
        <f t="shared" si="20"/>
        <v>2822.252</v>
      </c>
      <c r="L332" s="51">
        <v>324.71800000000002</v>
      </c>
      <c r="M332" s="51">
        <v>295.52600000000001</v>
      </c>
      <c r="N332" s="51">
        <v>2202.0079999999998</v>
      </c>
      <c r="O332" s="2"/>
    </row>
    <row r="333" spans="1:21" x14ac:dyDescent="0.25">
      <c r="A333" s="56" t="s">
        <v>12</v>
      </c>
      <c r="B333" s="51">
        <v>169.09899999999999</v>
      </c>
      <c r="C333" s="51">
        <v>130.46899999999999</v>
      </c>
      <c r="D333" s="51">
        <f t="shared" si="19"/>
        <v>38.629999999999995</v>
      </c>
      <c r="E333" s="51">
        <v>3.9510000000000001</v>
      </c>
      <c r="F333" s="51">
        <v>4.47</v>
      </c>
      <c r="G333" s="51">
        <v>30.209</v>
      </c>
      <c r="H333" s="51"/>
      <c r="I333" s="51">
        <v>22244.185000000001</v>
      </c>
      <c r="J333" s="51">
        <v>19497.695</v>
      </c>
      <c r="K333" s="51">
        <f t="shared" si="20"/>
        <v>2746.4879999999998</v>
      </c>
      <c r="L333" s="51">
        <v>371.81</v>
      </c>
      <c r="M333" s="51">
        <v>333.85599999999999</v>
      </c>
      <c r="N333" s="51">
        <v>2040.8219999999999</v>
      </c>
      <c r="O333" s="2"/>
    </row>
    <row r="334" spans="1:21" x14ac:dyDescent="0.25">
      <c r="A334" s="56" t="s">
        <v>13</v>
      </c>
      <c r="B334" s="51">
        <v>182.81700000000001</v>
      </c>
      <c r="C334" s="51">
        <v>138.05199999999999</v>
      </c>
      <c r="D334" s="51">
        <f t="shared" si="19"/>
        <v>44.765000000000001</v>
      </c>
      <c r="E334" s="51">
        <v>3.8690000000000002</v>
      </c>
      <c r="F334" s="51">
        <v>3.863</v>
      </c>
      <c r="G334" s="51">
        <v>37.033000000000001</v>
      </c>
      <c r="H334" s="51"/>
      <c r="I334" s="51">
        <v>24215.916000000001</v>
      </c>
      <c r="J334" s="51">
        <v>20890.420999999998</v>
      </c>
      <c r="K334" s="51">
        <f t="shared" si="20"/>
        <v>3325.4939999999997</v>
      </c>
      <c r="L334" s="51">
        <v>371.77100000000002</v>
      </c>
      <c r="M334" s="51">
        <v>317.721</v>
      </c>
      <c r="N334" s="51">
        <v>2636.002</v>
      </c>
      <c r="O334" s="2"/>
    </row>
    <row r="335" spans="1:21" x14ac:dyDescent="0.25">
      <c r="A335" s="56" t="s">
        <v>14</v>
      </c>
      <c r="B335" s="51">
        <v>130.47999999999999</v>
      </c>
      <c r="C335" s="51">
        <v>99.180999999999997</v>
      </c>
      <c r="D335" s="51">
        <f t="shared" si="19"/>
        <v>31.298999999999999</v>
      </c>
      <c r="E335" s="51">
        <v>3.5630000000000002</v>
      </c>
      <c r="F335" s="51">
        <v>3.2909999999999999</v>
      </c>
      <c r="G335" s="51">
        <v>24.445</v>
      </c>
      <c r="H335" s="51"/>
      <c r="I335" s="51">
        <v>17505.502</v>
      </c>
      <c r="J335" s="51">
        <v>15146.646000000001</v>
      </c>
      <c r="K335" s="51">
        <f t="shared" si="20"/>
        <v>2358.855</v>
      </c>
      <c r="L335" s="51">
        <v>316.46800000000002</v>
      </c>
      <c r="M335" s="51">
        <v>269.21300000000002</v>
      </c>
      <c r="N335" s="51">
        <v>1773.174</v>
      </c>
      <c r="O335" s="2"/>
    </row>
    <row r="336" spans="1:21" x14ac:dyDescent="0.25">
      <c r="A336" s="56" t="s">
        <v>15</v>
      </c>
      <c r="B336" s="51">
        <v>147.851</v>
      </c>
      <c r="C336" s="51">
        <v>109.551</v>
      </c>
      <c r="D336" s="51">
        <f t="shared" si="19"/>
        <v>38.299999999999997</v>
      </c>
      <c r="E336" s="51">
        <v>2.8439999999999999</v>
      </c>
      <c r="F336" s="51">
        <v>3.0529999999999999</v>
      </c>
      <c r="G336" s="51">
        <v>32.402999999999999</v>
      </c>
      <c r="H336" s="51"/>
      <c r="I336" s="51">
        <v>19701.232</v>
      </c>
      <c r="J336" s="51">
        <v>16960.106</v>
      </c>
      <c r="K336" s="51">
        <f t="shared" si="20"/>
        <v>2741.1239999999998</v>
      </c>
      <c r="L336" s="51">
        <v>258.62200000000001</v>
      </c>
      <c r="M336" s="51">
        <v>253.93600000000001</v>
      </c>
      <c r="N336" s="51">
        <v>2228.5659999999998</v>
      </c>
      <c r="O336" s="2"/>
    </row>
    <row r="337" spans="1:15" x14ac:dyDescent="0.25">
      <c r="A337" s="56" t="s">
        <v>291</v>
      </c>
      <c r="B337" s="51">
        <v>132.017</v>
      </c>
      <c r="C337" s="51">
        <v>103.441</v>
      </c>
      <c r="D337" s="51">
        <f t="shared" si="19"/>
        <v>28.576000000000001</v>
      </c>
      <c r="E337" s="51">
        <v>2.8559999999999999</v>
      </c>
      <c r="F337" s="51">
        <v>2.9159999999999999</v>
      </c>
      <c r="G337" s="51">
        <v>22.803999999999998</v>
      </c>
      <c r="H337" s="51"/>
      <c r="I337" s="51">
        <v>18112.715</v>
      </c>
      <c r="J337" s="51">
        <v>15790.964</v>
      </c>
      <c r="K337" s="51">
        <f t="shared" si="20"/>
        <v>2321.75</v>
      </c>
      <c r="L337" s="51">
        <v>257.77600000000001</v>
      </c>
      <c r="M337" s="51">
        <v>238.78399999999999</v>
      </c>
      <c r="N337" s="51">
        <v>1825.19</v>
      </c>
      <c r="O337" s="2"/>
    </row>
    <row r="338" spans="1:15" x14ac:dyDescent="0.25">
      <c r="A338" s="56" t="s">
        <v>17</v>
      </c>
      <c r="B338" s="51">
        <v>137.101</v>
      </c>
      <c r="C338" s="51">
        <v>108.4</v>
      </c>
      <c r="D338" s="51">
        <f t="shared" si="19"/>
        <v>28.701000000000001</v>
      </c>
      <c r="E338" s="51">
        <v>2.734</v>
      </c>
      <c r="F338" s="51">
        <v>2.8980000000000001</v>
      </c>
      <c r="G338" s="51">
        <v>23.068999999999999</v>
      </c>
      <c r="H338" s="51"/>
      <c r="I338" s="51">
        <v>19061.217000000001</v>
      </c>
      <c r="J338" s="51">
        <v>16635.291000000001</v>
      </c>
      <c r="K338" s="51">
        <f t="shared" si="20"/>
        <v>2425.9250000000002</v>
      </c>
      <c r="L338" s="51">
        <v>257.36</v>
      </c>
      <c r="M338" s="51">
        <v>242.15199999999999</v>
      </c>
      <c r="N338" s="51">
        <v>1926.413</v>
      </c>
      <c r="O338" s="2"/>
    </row>
    <row r="339" spans="1:15" x14ac:dyDescent="0.25">
      <c r="A339" s="56" t="s">
        <v>18</v>
      </c>
      <c r="B339" s="51">
        <v>190.72800000000001</v>
      </c>
      <c r="C339" s="51">
        <v>154.80600000000001</v>
      </c>
      <c r="D339" s="51">
        <f t="shared" si="19"/>
        <v>35.921999999999997</v>
      </c>
      <c r="E339" s="51">
        <v>4.0369999999999999</v>
      </c>
      <c r="F339" s="51">
        <v>5.24</v>
      </c>
      <c r="G339" s="51">
        <v>26.645</v>
      </c>
      <c r="H339" s="51"/>
      <c r="I339" s="51">
        <v>26627.293000000001</v>
      </c>
      <c r="J339" s="51">
        <v>23804.718000000001</v>
      </c>
      <c r="K339" s="51">
        <f t="shared" si="20"/>
        <v>2822.5739999999996</v>
      </c>
      <c r="L339" s="51">
        <v>377.95699999999999</v>
      </c>
      <c r="M339" s="51">
        <v>379.69099999999997</v>
      </c>
      <c r="N339" s="51">
        <v>2064.9259999999999</v>
      </c>
      <c r="O339" s="2"/>
    </row>
    <row r="340" spans="1:15" x14ac:dyDescent="0.25">
      <c r="A340" s="56" t="s">
        <v>19</v>
      </c>
      <c r="B340" s="51">
        <v>192.53100000000001</v>
      </c>
      <c r="C340" s="51">
        <v>154.999</v>
      </c>
      <c r="D340" s="51">
        <f t="shared" si="19"/>
        <v>37.531999999999996</v>
      </c>
      <c r="E340" s="51">
        <v>3.9740000000000002</v>
      </c>
      <c r="F340" s="51">
        <v>4.6319999999999997</v>
      </c>
      <c r="G340" s="51">
        <v>28.925999999999998</v>
      </c>
      <c r="H340" s="51"/>
      <c r="I340" s="51">
        <v>27312.545999999998</v>
      </c>
      <c r="J340" s="51">
        <v>24287.569</v>
      </c>
      <c r="K340" s="51">
        <f t="shared" si="20"/>
        <v>3024.9769999999999</v>
      </c>
      <c r="L340" s="51">
        <v>375.06099999999998</v>
      </c>
      <c r="M340" s="51">
        <v>404.52</v>
      </c>
      <c r="N340" s="51">
        <v>2245.3960000000002</v>
      </c>
      <c r="O340" s="2"/>
    </row>
    <row r="341" spans="1:15" x14ac:dyDescent="0.25">
      <c r="A341" s="56" t="s">
        <v>20</v>
      </c>
      <c r="B341" s="51">
        <v>188.38900000000001</v>
      </c>
      <c r="C341" s="51">
        <v>150.17500000000001</v>
      </c>
      <c r="D341" s="51">
        <f t="shared" si="19"/>
        <v>38.213999999999999</v>
      </c>
      <c r="E341" s="51">
        <v>3.681</v>
      </c>
      <c r="F341" s="51">
        <v>3.6880000000000002</v>
      </c>
      <c r="G341" s="51">
        <v>30.844999999999999</v>
      </c>
      <c r="H341" s="51"/>
      <c r="I341" s="51">
        <v>26317.006000000001</v>
      </c>
      <c r="J341" s="51">
        <v>23402.266</v>
      </c>
      <c r="K341" s="51">
        <f t="shared" si="20"/>
        <v>2914.7389999999996</v>
      </c>
      <c r="L341" s="51">
        <v>361.63200000000001</v>
      </c>
      <c r="M341" s="51">
        <v>318.83800000000002</v>
      </c>
      <c r="N341" s="51">
        <v>2234.2689999999998</v>
      </c>
      <c r="O341" s="2"/>
    </row>
    <row r="342" spans="1:15" x14ac:dyDescent="0.25">
      <c r="A342" s="56" t="s">
        <v>21</v>
      </c>
      <c r="B342" s="51">
        <v>197.101</v>
      </c>
      <c r="C342" s="51">
        <v>159.273</v>
      </c>
      <c r="D342" s="51">
        <f t="shared" si="19"/>
        <v>37.828000000000003</v>
      </c>
      <c r="E342" s="51">
        <v>3.9159999999999999</v>
      </c>
      <c r="F342" s="51">
        <v>4.6740000000000004</v>
      </c>
      <c r="G342" s="51">
        <v>29.238</v>
      </c>
      <c r="H342" s="51"/>
      <c r="I342" s="51">
        <v>28176.815999999999</v>
      </c>
      <c r="J342" s="51">
        <v>25019.528999999999</v>
      </c>
      <c r="K342" s="51">
        <f t="shared" si="20"/>
        <v>3157.2870000000003</v>
      </c>
      <c r="L342" s="51">
        <v>385.697</v>
      </c>
      <c r="M342" s="51">
        <v>417.17599999999999</v>
      </c>
      <c r="N342" s="51">
        <v>2354.4140000000002</v>
      </c>
      <c r="O342" s="2"/>
    </row>
    <row r="343" spans="1:15" x14ac:dyDescent="0.25">
      <c r="A343" s="56" t="s">
        <v>28</v>
      </c>
      <c r="B343" s="51">
        <v>185.91499999999999</v>
      </c>
      <c r="C343" s="51">
        <v>145.25399999999999</v>
      </c>
      <c r="D343" s="51">
        <f t="shared" si="19"/>
        <v>40.661000000000001</v>
      </c>
      <c r="E343" s="51">
        <v>3.7930000000000001</v>
      </c>
      <c r="F343" s="51">
        <v>4.8070000000000004</v>
      </c>
      <c r="G343" s="51">
        <v>32.061</v>
      </c>
      <c r="H343" s="51"/>
      <c r="I343" s="51">
        <v>26543.241000000002</v>
      </c>
      <c r="J343" s="51">
        <v>23150.419000000002</v>
      </c>
      <c r="K343" s="51">
        <f t="shared" si="20"/>
        <v>3392.8190000000004</v>
      </c>
      <c r="L343" s="51">
        <v>379.50099999999998</v>
      </c>
      <c r="M343" s="51">
        <v>425.86599999999999</v>
      </c>
      <c r="N343" s="51">
        <v>2587.4520000000002</v>
      </c>
      <c r="O343" s="2"/>
    </row>
    <row r="344" spans="1:15" x14ac:dyDescent="0.25">
      <c r="A344" s="56" t="s">
        <v>29</v>
      </c>
      <c r="B344" s="51">
        <v>185.24100000000001</v>
      </c>
      <c r="C344" s="51">
        <v>145.62299999999999</v>
      </c>
      <c r="D344" s="51">
        <f t="shared" si="19"/>
        <v>39.617999999999995</v>
      </c>
      <c r="E344" s="51">
        <v>3.9289999999999998</v>
      </c>
      <c r="F344" s="51">
        <v>3.7709999999999999</v>
      </c>
      <c r="G344" s="51">
        <v>31.917999999999999</v>
      </c>
      <c r="H344" s="51"/>
      <c r="I344" s="51">
        <v>26410.011999999999</v>
      </c>
      <c r="J344" s="51">
        <v>23354.39</v>
      </c>
      <c r="K344" s="51">
        <f t="shared" si="20"/>
        <v>3055.6210000000001</v>
      </c>
      <c r="L344" s="51">
        <v>372.27499999999998</v>
      </c>
      <c r="M344" s="51">
        <v>310.238</v>
      </c>
      <c r="N344" s="51">
        <v>2373.1080000000002</v>
      </c>
      <c r="O344" s="2"/>
    </row>
    <row r="345" spans="1:15" x14ac:dyDescent="0.25">
      <c r="A345" s="56" t="s">
        <v>31</v>
      </c>
      <c r="B345" s="51">
        <v>174.881</v>
      </c>
      <c r="C345" s="51">
        <v>134.477</v>
      </c>
      <c r="D345" s="51">
        <f t="shared" si="19"/>
        <v>40.403999999999996</v>
      </c>
      <c r="E345" s="51">
        <v>3.319</v>
      </c>
      <c r="F345" s="51">
        <v>3.4769999999999999</v>
      </c>
      <c r="G345" s="51">
        <v>33.607999999999997</v>
      </c>
      <c r="H345" s="51"/>
      <c r="I345" s="51">
        <v>24477.023000000001</v>
      </c>
      <c r="J345" s="51">
        <v>21504.315999999999</v>
      </c>
      <c r="K345" s="51">
        <f t="shared" si="20"/>
        <v>2972.7060000000001</v>
      </c>
      <c r="L345" s="51">
        <v>320.63799999999998</v>
      </c>
      <c r="M345" s="51">
        <v>308.952</v>
      </c>
      <c r="N345" s="51">
        <v>2343.116</v>
      </c>
      <c r="O345" s="2"/>
    </row>
    <row r="346" spans="1:15" x14ac:dyDescent="0.25">
      <c r="A346" s="56" t="s">
        <v>32</v>
      </c>
      <c r="B346" s="51">
        <v>174.52699999999999</v>
      </c>
      <c r="C346" s="51">
        <v>128.54</v>
      </c>
      <c r="D346" s="51">
        <f t="shared" si="19"/>
        <v>45.987000000000002</v>
      </c>
      <c r="E346" s="51">
        <v>3.7549999999999999</v>
      </c>
      <c r="F346" s="51">
        <v>3.84</v>
      </c>
      <c r="G346" s="51">
        <v>38.392000000000003</v>
      </c>
      <c r="H346" s="51"/>
      <c r="I346" s="51">
        <v>24408.196</v>
      </c>
      <c r="J346" s="51">
        <v>20826.62</v>
      </c>
      <c r="K346" s="51">
        <f t="shared" si="20"/>
        <v>3581.5750000000003</v>
      </c>
      <c r="L346" s="51">
        <v>357.17</v>
      </c>
      <c r="M346" s="51">
        <v>337.33300000000003</v>
      </c>
      <c r="N346" s="51">
        <v>2887.0720000000001</v>
      </c>
      <c r="O346" s="2"/>
    </row>
    <row r="347" spans="1:15" x14ac:dyDescent="0.25">
      <c r="A347" s="56" t="s">
        <v>33</v>
      </c>
      <c r="B347" s="51">
        <v>156.43600000000001</v>
      </c>
      <c r="C347" s="51">
        <v>114.622</v>
      </c>
      <c r="D347" s="51">
        <f t="shared" si="19"/>
        <v>41.814</v>
      </c>
      <c r="E347" s="51">
        <v>3.9990000000000001</v>
      </c>
      <c r="F347" s="51">
        <v>3.6469999999999998</v>
      </c>
      <c r="G347" s="51">
        <v>34.167999999999999</v>
      </c>
      <c r="H347" s="51"/>
      <c r="I347" s="51">
        <v>22302.636999999999</v>
      </c>
      <c r="J347" s="51">
        <v>18845.254000000001</v>
      </c>
      <c r="K347" s="51">
        <f t="shared" si="20"/>
        <v>3457.3820000000001</v>
      </c>
      <c r="L347" s="51">
        <v>372.03399999999999</v>
      </c>
      <c r="M347" s="51">
        <v>323.738</v>
      </c>
      <c r="N347" s="51">
        <v>2761.61</v>
      </c>
      <c r="O347" s="2"/>
    </row>
    <row r="348" spans="1:15" x14ac:dyDescent="0.25">
      <c r="A348" s="56" t="s">
        <v>34</v>
      </c>
      <c r="B348" s="51">
        <v>155.21</v>
      </c>
      <c r="C348" s="51">
        <v>113.83499999999999</v>
      </c>
      <c r="D348" s="51">
        <f t="shared" si="19"/>
        <v>41.375</v>
      </c>
      <c r="E348" s="51">
        <v>2.9750000000000001</v>
      </c>
      <c r="F348" s="51">
        <v>3.8260000000000001</v>
      </c>
      <c r="G348" s="51">
        <v>34.573999999999998</v>
      </c>
      <c r="H348" s="51"/>
      <c r="I348" s="51">
        <v>22070.659</v>
      </c>
      <c r="J348" s="51">
        <v>18609.690999999999</v>
      </c>
      <c r="K348" s="51">
        <f t="shared" si="20"/>
        <v>3460.9660000000003</v>
      </c>
      <c r="L348" s="51">
        <v>279.91399999999999</v>
      </c>
      <c r="M348" s="51">
        <v>350.51600000000002</v>
      </c>
      <c r="N348" s="51">
        <v>2830.5360000000001</v>
      </c>
      <c r="O348" s="2"/>
    </row>
    <row r="349" spans="1:15" x14ac:dyDescent="0.25">
      <c r="A349" s="56" t="s">
        <v>202</v>
      </c>
      <c r="B349" s="51">
        <v>139.69999999999999</v>
      </c>
      <c r="C349" s="51">
        <v>106.878</v>
      </c>
      <c r="D349" s="51">
        <f t="shared" si="19"/>
        <v>32.822000000000003</v>
      </c>
      <c r="E349" s="51">
        <v>2.036</v>
      </c>
      <c r="F349" s="51">
        <v>2.4729999999999999</v>
      </c>
      <c r="G349" s="51">
        <v>28.312999999999999</v>
      </c>
      <c r="H349" s="51"/>
      <c r="I349" s="51">
        <v>20416.776999999998</v>
      </c>
      <c r="J349" s="51">
        <v>17498.527999999998</v>
      </c>
      <c r="K349" s="51">
        <f t="shared" si="20"/>
        <v>2918.248</v>
      </c>
      <c r="L349" s="51">
        <v>215.99</v>
      </c>
      <c r="M349" s="51">
        <v>219.792</v>
      </c>
      <c r="N349" s="51">
        <v>2482.4659999999999</v>
      </c>
      <c r="O349" s="2"/>
    </row>
    <row r="350" spans="1:15" x14ac:dyDescent="0.25">
      <c r="A350" s="56" t="s">
        <v>36</v>
      </c>
      <c r="B350" s="51">
        <v>149.36099999999999</v>
      </c>
      <c r="C350" s="51">
        <v>114.831</v>
      </c>
      <c r="D350" s="51">
        <f t="shared" si="19"/>
        <v>34.53</v>
      </c>
      <c r="E350" s="51">
        <v>2.99</v>
      </c>
      <c r="F350" s="51">
        <v>2.919</v>
      </c>
      <c r="G350" s="51">
        <v>28.620999999999999</v>
      </c>
      <c r="H350" s="51"/>
      <c r="I350" s="51">
        <v>22158.374</v>
      </c>
      <c r="J350" s="51">
        <v>19065.434000000001</v>
      </c>
      <c r="K350" s="51">
        <f t="shared" si="20"/>
        <v>3092.9390000000003</v>
      </c>
      <c r="L350" s="51">
        <v>281.70800000000003</v>
      </c>
      <c r="M350" s="51">
        <v>275.43200000000002</v>
      </c>
      <c r="N350" s="51">
        <v>2535.799</v>
      </c>
      <c r="O350" s="2"/>
    </row>
    <row r="351" spans="1:15" x14ac:dyDescent="0.25">
      <c r="A351" s="56" t="s">
        <v>37</v>
      </c>
      <c r="B351" s="51">
        <v>190.53399999999999</v>
      </c>
      <c r="C351" s="51">
        <v>150.596</v>
      </c>
      <c r="D351" s="51">
        <f t="shared" si="19"/>
        <v>39.938000000000002</v>
      </c>
      <c r="E351" s="51">
        <v>3.1890000000000001</v>
      </c>
      <c r="F351" s="51">
        <v>4.13</v>
      </c>
      <c r="G351" s="51">
        <v>32.619</v>
      </c>
      <c r="H351" s="51"/>
      <c r="I351" s="51">
        <v>28600.338</v>
      </c>
      <c r="J351" s="51">
        <v>24918.6</v>
      </c>
      <c r="K351" s="51">
        <f t="shared" si="20"/>
        <v>3681.7370000000001</v>
      </c>
      <c r="L351" s="51">
        <v>321.54500000000002</v>
      </c>
      <c r="M351" s="51">
        <v>365.79</v>
      </c>
      <c r="N351" s="51">
        <v>2994.402</v>
      </c>
      <c r="O351" s="2"/>
    </row>
    <row r="352" spans="1:15" x14ac:dyDescent="0.25">
      <c r="A352" s="56" t="s">
        <v>38</v>
      </c>
      <c r="B352" s="51">
        <v>193.23099999999999</v>
      </c>
      <c r="C352" s="51">
        <v>152.69800000000001</v>
      </c>
      <c r="D352" s="51">
        <f t="shared" si="19"/>
        <v>40.533000000000001</v>
      </c>
      <c r="E352" s="51">
        <v>3.2080000000000002</v>
      </c>
      <c r="F352" s="51">
        <v>3.472</v>
      </c>
      <c r="G352" s="51">
        <v>33.853000000000002</v>
      </c>
      <c r="H352" s="51"/>
      <c r="I352" s="51">
        <v>29081.768</v>
      </c>
      <c r="J352" s="51">
        <v>25550.976999999999</v>
      </c>
      <c r="K352" s="51">
        <f t="shared" si="20"/>
        <v>3530.79</v>
      </c>
      <c r="L352" s="51">
        <v>314.65600000000001</v>
      </c>
      <c r="M352" s="51">
        <v>307.40899999999999</v>
      </c>
      <c r="N352" s="51">
        <v>2908.7249999999999</v>
      </c>
      <c r="O352" s="2"/>
    </row>
    <row r="353" spans="1:15" x14ac:dyDescent="0.25">
      <c r="A353" s="56" t="s">
        <v>39</v>
      </c>
      <c r="B353" s="51">
        <v>193.065</v>
      </c>
      <c r="C353" s="51">
        <v>155.959</v>
      </c>
      <c r="D353" s="51">
        <f t="shared" si="19"/>
        <v>37.106000000000002</v>
      </c>
      <c r="E353" s="51">
        <v>3.5419999999999998</v>
      </c>
      <c r="F353" s="51">
        <v>3.8420000000000001</v>
      </c>
      <c r="G353" s="51">
        <v>29.722000000000001</v>
      </c>
      <c r="H353" s="51"/>
      <c r="I353" s="51">
        <v>29595.41</v>
      </c>
      <c r="J353" s="51">
        <v>26087.399000000001</v>
      </c>
      <c r="K353" s="51">
        <f t="shared" si="20"/>
        <v>3508.01</v>
      </c>
      <c r="L353" s="51">
        <v>351.55700000000002</v>
      </c>
      <c r="M353" s="51">
        <v>352.31900000000002</v>
      </c>
      <c r="N353" s="51">
        <v>2804.134</v>
      </c>
      <c r="O353" s="2"/>
    </row>
    <row r="354" spans="1:15" x14ac:dyDescent="0.25">
      <c r="A354" s="56" t="s">
        <v>40</v>
      </c>
      <c r="B354" s="51">
        <v>211.94399999999999</v>
      </c>
      <c r="C354" s="51">
        <v>166.154</v>
      </c>
      <c r="D354" s="51">
        <f t="shared" si="19"/>
        <v>45.79</v>
      </c>
      <c r="E354" s="51">
        <v>3.9649999999999999</v>
      </c>
      <c r="F354" s="51">
        <v>4.7240000000000002</v>
      </c>
      <c r="G354" s="51">
        <v>37.100999999999999</v>
      </c>
      <c r="H354" s="51"/>
      <c r="I354" s="51">
        <v>32303.09</v>
      </c>
      <c r="J354" s="51">
        <v>28099.585999999999</v>
      </c>
      <c r="K354" s="51">
        <f t="shared" si="20"/>
        <v>4203.5020000000004</v>
      </c>
      <c r="L354" s="51">
        <v>366.51799999999997</v>
      </c>
      <c r="M354" s="51">
        <v>416.98</v>
      </c>
      <c r="N354" s="51">
        <v>3420.0039999999999</v>
      </c>
      <c r="O354" s="2"/>
    </row>
    <row r="355" spans="1:15" x14ac:dyDescent="0.25">
      <c r="A355" s="56" t="s">
        <v>41</v>
      </c>
      <c r="B355" s="51">
        <v>185.488</v>
      </c>
      <c r="C355" s="51">
        <v>145.93100000000001</v>
      </c>
      <c r="D355" s="51">
        <f t="shared" si="19"/>
        <v>39.557000000000002</v>
      </c>
      <c r="E355" s="51">
        <v>3.5209999999999999</v>
      </c>
      <c r="F355" s="51">
        <v>4.0869999999999997</v>
      </c>
      <c r="G355" s="51">
        <v>31.949000000000002</v>
      </c>
      <c r="H355" s="51"/>
      <c r="I355" s="51">
        <v>28350.142</v>
      </c>
      <c r="J355" s="51">
        <v>24554.78</v>
      </c>
      <c r="K355" s="51">
        <f t="shared" si="20"/>
        <v>3795.36</v>
      </c>
      <c r="L355" s="51">
        <v>343.71600000000001</v>
      </c>
      <c r="M355" s="51">
        <v>339.38499999999999</v>
      </c>
      <c r="N355" s="51">
        <v>3112.259</v>
      </c>
      <c r="O355" s="2"/>
    </row>
    <row r="356" spans="1:15" x14ac:dyDescent="0.25">
      <c r="A356" s="56" t="s">
        <v>42</v>
      </c>
      <c r="B356" s="51">
        <v>208.00299999999999</v>
      </c>
      <c r="C356" s="51">
        <v>161.90299999999999</v>
      </c>
      <c r="D356" s="51">
        <f t="shared" si="19"/>
        <v>46.1</v>
      </c>
      <c r="E356" s="51">
        <v>3.7949999999999999</v>
      </c>
      <c r="F356" s="51">
        <v>4.5890000000000004</v>
      </c>
      <c r="G356" s="51">
        <v>37.716000000000001</v>
      </c>
      <c r="H356" s="51"/>
      <c r="I356" s="51">
        <v>31370.780999999999</v>
      </c>
      <c r="J356" s="51">
        <v>27296.493999999999</v>
      </c>
      <c r="K356" s="51">
        <f t="shared" si="20"/>
        <v>4074.2860000000001</v>
      </c>
      <c r="L356" s="51">
        <v>366.85399999999998</v>
      </c>
      <c r="M356" s="51">
        <v>396.87599999999998</v>
      </c>
      <c r="N356" s="51">
        <v>3310.556</v>
      </c>
      <c r="O356" s="2"/>
    </row>
    <row r="357" spans="1:15" x14ac:dyDescent="0.25">
      <c r="A357" s="56" t="s">
        <v>43</v>
      </c>
      <c r="B357" s="51">
        <v>193.72200000000001</v>
      </c>
      <c r="C357" s="51">
        <v>151.34700000000001</v>
      </c>
      <c r="D357" s="51">
        <f t="shared" si="19"/>
        <v>42.375</v>
      </c>
      <c r="E357" s="51">
        <v>3.8679999999999999</v>
      </c>
      <c r="F357" s="51">
        <v>3.9540000000000002</v>
      </c>
      <c r="G357" s="51">
        <v>34.552999999999997</v>
      </c>
      <c r="H357" s="51"/>
      <c r="I357" s="51">
        <v>30299.595000000001</v>
      </c>
      <c r="J357" s="51">
        <v>26248.087</v>
      </c>
      <c r="K357" s="51">
        <f t="shared" si="20"/>
        <v>4051.5060000000003</v>
      </c>
      <c r="L357" s="51">
        <v>375.35599999999999</v>
      </c>
      <c r="M357" s="51">
        <v>357.846</v>
      </c>
      <c r="N357" s="51">
        <v>3318.3040000000001</v>
      </c>
      <c r="O357" s="2"/>
    </row>
    <row r="358" spans="1:15" x14ac:dyDescent="0.25">
      <c r="A358" s="56" t="s">
        <v>44</v>
      </c>
      <c r="B358" s="51">
        <v>176.03100000000001</v>
      </c>
      <c r="C358" s="51">
        <v>139.14699999999999</v>
      </c>
      <c r="D358" s="51">
        <f t="shared" si="19"/>
        <v>36.884</v>
      </c>
      <c r="E358" s="51">
        <v>3.4940000000000002</v>
      </c>
      <c r="F358" s="51">
        <v>3.5790000000000002</v>
      </c>
      <c r="G358" s="51">
        <v>29.811</v>
      </c>
      <c r="H358" s="51"/>
      <c r="I358" s="51">
        <v>27545.455000000002</v>
      </c>
      <c r="J358" s="51">
        <v>23992.580999999998</v>
      </c>
      <c r="K358" s="51">
        <f t="shared" si="20"/>
        <v>3552.8719999999998</v>
      </c>
      <c r="L358" s="51">
        <v>330.83300000000003</v>
      </c>
      <c r="M358" s="51">
        <v>332.09300000000002</v>
      </c>
      <c r="N358" s="51">
        <v>2889.9459999999999</v>
      </c>
      <c r="O358" s="2"/>
    </row>
    <row r="359" spans="1:15" x14ac:dyDescent="0.25">
      <c r="A359" s="56" t="s">
        <v>45</v>
      </c>
      <c r="B359" s="51">
        <v>162.91499999999999</v>
      </c>
      <c r="C359" s="51">
        <v>124.036</v>
      </c>
      <c r="D359" s="51">
        <f t="shared" si="19"/>
        <v>38.878999999999998</v>
      </c>
      <c r="E359" s="51">
        <v>2.9089999999999998</v>
      </c>
      <c r="F359" s="51">
        <v>3.6280000000000001</v>
      </c>
      <c r="G359" s="51">
        <v>32.341999999999999</v>
      </c>
      <c r="H359" s="51"/>
      <c r="I359" s="51">
        <v>25131.401999999998</v>
      </c>
      <c r="J359" s="51">
        <v>21554.379000000001</v>
      </c>
      <c r="K359" s="51">
        <f t="shared" si="20"/>
        <v>3577.0210000000002</v>
      </c>
      <c r="L359" s="51">
        <v>273.85199999999998</v>
      </c>
      <c r="M359" s="51">
        <v>312.74200000000002</v>
      </c>
      <c r="N359" s="51">
        <v>2990.4270000000001</v>
      </c>
      <c r="O359" s="2"/>
    </row>
    <row r="360" spans="1:15" x14ac:dyDescent="0.25">
      <c r="A360" s="56" t="s">
        <v>46</v>
      </c>
      <c r="B360" s="51">
        <v>151.322</v>
      </c>
      <c r="C360" s="51">
        <v>112.506</v>
      </c>
      <c r="D360" s="51">
        <f t="shared" si="19"/>
        <v>38.816000000000003</v>
      </c>
      <c r="E360" s="51">
        <v>2.7429999999999999</v>
      </c>
      <c r="F360" s="51">
        <v>3.339</v>
      </c>
      <c r="G360" s="51">
        <v>32.734000000000002</v>
      </c>
      <c r="H360" s="51"/>
      <c r="I360" s="51">
        <v>23725.94</v>
      </c>
      <c r="J360" s="51">
        <v>19645.555</v>
      </c>
      <c r="K360" s="51">
        <f t="shared" si="20"/>
        <v>4080.384</v>
      </c>
      <c r="L360" s="51">
        <v>274.25599999999997</v>
      </c>
      <c r="M360" s="51">
        <v>304.62700000000001</v>
      </c>
      <c r="N360" s="51">
        <v>3501.5010000000002</v>
      </c>
      <c r="O360" s="2"/>
    </row>
    <row r="361" spans="1:15" x14ac:dyDescent="0.25">
      <c r="A361" s="56" t="s">
        <v>47</v>
      </c>
      <c r="B361" s="51">
        <v>152.60599999999999</v>
      </c>
      <c r="C361" s="51">
        <v>114.258</v>
      </c>
      <c r="D361" s="51">
        <f t="shared" si="19"/>
        <v>38.347999999999999</v>
      </c>
      <c r="E361" s="51">
        <v>3.01</v>
      </c>
      <c r="F361" s="51">
        <v>3.6190000000000002</v>
      </c>
      <c r="G361" s="51">
        <v>31.719000000000001</v>
      </c>
      <c r="H361" s="51"/>
      <c r="I361" s="51">
        <v>23438.271000000001</v>
      </c>
      <c r="J361" s="51">
        <v>19764.780999999999</v>
      </c>
      <c r="K361" s="51">
        <f t="shared" si="20"/>
        <v>3673.4880000000003</v>
      </c>
      <c r="L361" s="51">
        <v>288.49900000000002</v>
      </c>
      <c r="M361" s="51">
        <v>322.62700000000001</v>
      </c>
      <c r="N361" s="51">
        <v>3062.3620000000001</v>
      </c>
      <c r="O361" s="2"/>
    </row>
    <row r="362" spans="1:15" x14ac:dyDescent="0.25">
      <c r="A362" s="56" t="s">
        <v>48</v>
      </c>
      <c r="B362" s="51">
        <v>151.02199999999999</v>
      </c>
      <c r="C362" s="51">
        <v>115.621</v>
      </c>
      <c r="D362" s="51">
        <f t="shared" si="19"/>
        <v>35.401000000000003</v>
      </c>
      <c r="E362" s="51">
        <v>2.6</v>
      </c>
      <c r="F362" s="51">
        <v>3.0710000000000002</v>
      </c>
      <c r="G362" s="51">
        <v>29.73</v>
      </c>
      <c r="H362" s="51"/>
      <c r="I362" s="51">
        <v>23699.312999999998</v>
      </c>
      <c r="J362" s="51">
        <v>20158.567999999999</v>
      </c>
      <c r="K362" s="51">
        <f t="shared" si="20"/>
        <v>3540.7429999999999</v>
      </c>
      <c r="L362" s="51">
        <v>257.65300000000002</v>
      </c>
      <c r="M362" s="51">
        <v>298.642</v>
      </c>
      <c r="N362" s="51">
        <v>2984.4479999999999</v>
      </c>
      <c r="O362" s="2"/>
    </row>
    <row r="363" spans="1:15" x14ac:dyDescent="0.25">
      <c r="A363" s="56" t="s">
        <v>49</v>
      </c>
      <c r="B363" s="51">
        <v>194.172</v>
      </c>
      <c r="C363" s="51">
        <v>146.72499999999999</v>
      </c>
      <c r="D363" s="51">
        <f t="shared" si="19"/>
        <v>47.446999999999996</v>
      </c>
      <c r="E363" s="51">
        <v>3.4649999999999999</v>
      </c>
      <c r="F363" s="51">
        <v>3.9990000000000001</v>
      </c>
      <c r="G363" s="51">
        <v>39.982999999999997</v>
      </c>
      <c r="H363" s="51"/>
      <c r="I363" s="51">
        <v>30220.873</v>
      </c>
      <c r="J363" s="51">
        <v>25595.922999999999</v>
      </c>
      <c r="K363" s="51">
        <f t="shared" si="20"/>
        <v>4624.9480000000003</v>
      </c>
      <c r="L363" s="51">
        <v>330.72899999999998</v>
      </c>
      <c r="M363" s="51">
        <v>395.28199999999998</v>
      </c>
      <c r="N363" s="51">
        <v>3898.9369999999999</v>
      </c>
      <c r="O363" s="2"/>
    </row>
    <row r="364" spans="1:15" x14ac:dyDescent="0.25">
      <c r="A364" s="56" t="s">
        <v>50</v>
      </c>
      <c r="B364" s="51">
        <v>168.61699999999999</v>
      </c>
      <c r="C364" s="51">
        <v>130.81800000000001</v>
      </c>
      <c r="D364" s="51">
        <f t="shared" si="19"/>
        <v>37.798999999999999</v>
      </c>
      <c r="E364" s="51">
        <v>2.5459999999999998</v>
      </c>
      <c r="F364" s="51">
        <v>3.7469999999999999</v>
      </c>
      <c r="G364" s="51">
        <v>31.506</v>
      </c>
      <c r="H364" s="51"/>
      <c r="I364" s="51">
        <v>27012.367999999999</v>
      </c>
      <c r="J364" s="51">
        <v>23189.991999999998</v>
      </c>
      <c r="K364" s="51">
        <f t="shared" si="20"/>
        <v>3822.3740000000003</v>
      </c>
      <c r="L364" s="51">
        <v>259.43099999999998</v>
      </c>
      <c r="M364" s="51">
        <v>341.83499999999998</v>
      </c>
      <c r="N364" s="51">
        <v>3221.1080000000002</v>
      </c>
      <c r="O364" s="2"/>
    </row>
    <row r="365" spans="1:15" x14ac:dyDescent="0.25">
      <c r="A365" s="56" t="s">
        <v>51</v>
      </c>
      <c r="B365" s="51">
        <v>184.37200000000001</v>
      </c>
      <c r="C365" s="51">
        <v>144.488</v>
      </c>
      <c r="D365" s="51">
        <f t="shared" si="19"/>
        <v>39.884</v>
      </c>
      <c r="E365" s="51">
        <v>3.6160000000000001</v>
      </c>
      <c r="F365" s="51">
        <v>4.1719999999999997</v>
      </c>
      <c r="G365" s="51">
        <v>32.095999999999997</v>
      </c>
      <c r="H365" s="51"/>
      <c r="I365" s="51">
        <v>29267.518</v>
      </c>
      <c r="J365" s="51">
        <v>25448.723999999998</v>
      </c>
      <c r="K365" s="51">
        <f t="shared" si="20"/>
        <v>3818.7920000000004</v>
      </c>
      <c r="L365" s="51">
        <v>367.92899999999997</v>
      </c>
      <c r="M365" s="51">
        <v>395.44499999999999</v>
      </c>
      <c r="N365" s="51">
        <v>3055.4180000000001</v>
      </c>
      <c r="O365" s="2"/>
    </row>
    <row r="366" spans="1:15" x14ac:dyDescent="0.25">
      <c r="A366" s="56" t="s">
        <v>53</v>
      </c>
      <c r="B366" s="51">
        <v>184.208</v>
      </c>
      <c r="C366" s="51">
        <v>139.25</v>
      </c>
      <c r="D366" s="51">
        <f t="shared" si="19"/>
        <v>44.957999999999998</v>
      </c>
      <c r="E366" s="51">
        <v>3.1549999999999998</v>
      </c>
      <c r="F366" s="51">
        <v>3.8370000000000002</v>
      </c>
      <c r="G366" s="51">
        <v>37.966000000000001</v>
      </c>
      <c r="H366" s="51"/>
      <c r="I366" s="51">
        <v>29213.091</v>
      </c>
      <c r="J366" s="51">
        <v>24808.987000000001</v>
      </c>
      <c r="K366" s="51">
        <f t="shared" si="20"/>
        <v>4404.1019999999999</v>
      </c>
      <c r="L366" s="51">
        <v>301.15199999999999</v>
      </c>
      <c r="M366" s="51">
        <v>415.40300000000002</v>
      </c>
      <c r="N366" s="51">
        <v>3687.547</v>
      </c>
      <c r="O366" s="2"/>
    </row>
    <row r="367" spans="1:15" x14ac:dyDescent="0.25">
      <c r="A367" s="56" t="s">
        <v>54</v>
      </c>
      <c r="B367" s="51">
        <v>148.01300000000001</v>
      </c>
      <c r="C367" s="51">
        <v>111.633</v>
      </c>
      <c r="D367" s="51">
        <f t="shared" si="19"/>
        <v>36.380000000000003</v>
      </c>
      <c r="E367" s="51">
        <v>3.129</v>
      </c>
      <c r="F367" s="51">
        <v>3.5710000000000002</v>
      </c>
      <c r="G367" s="51">
        <v>29.68</v>
      </c>
      <c r="H367" s="51"/>
      <c r="I367" s="51">
        <v>23539.56</v>
      </c>
      <c r="J367" s="51">
        <v>19924.149000000001</v>
      </c>
      <c r="K367" s="51">
        <f t="shared" si="20"/>
        <v>3615.4090000000001</v>
      </c>
      <c r="L367" s="51">
        <v>283.55599999999998</v>
      </c>
      <c r="M367" s="51">
        <v>337.79700000000003</v>
      </c>
      <c r="N367" s="51">
        <v>2994.056</v>
      </c>
      <c r="O367" s="2"/>
    </row>
    <row r="368" spans="1:15" x14ac:dyDescent="0.25">
      <c r="A368" s="56" t="s">
        <v>55</v>
      </c>
      <c r="B368" s="51">
        <v>161.19</v>
      </c>
      <c r="C368" s="51">
        <v>121.495</v>
      </c>
      <c r="D368" s="51">
        <f t="shared" si="19"/>
        <v>39.695</v>
      </c>
      <c r="E368" s="51">
        <v>3.6779999999999999</v>
      </c>
      <c r="F368" s="51">
        <v>3.6930000000000001</v>
      </c>
      <c r="G368" s="51">
        <v>32.323999999999998</v>
      </c>
      <c r="H368" s="51"/>
      <c r="I368" s="51">
        <v>25571.276999999998</v>
      </c>
      <c r="J368" s="51">
        <v>21746.27</v>
      </c>
      <c r="K368" s="51">
        <f t="shared" si="20"/>
        <v>3825.0060000000003</v>
      </c>
      <c r="L368" s="51">
        <v>364.29700000000003</v>
      </c>
      <c r="M368" s="51">
        <v>407.39100000000002</v>
      </c>
      <c r="N368" s="51">
        <v>3053.3180000000002</v>
      </c>
      <c r="O368" s="2"/>
    </row>
    <row r="369" spans="1:15" x14ac:dyDescent="0.25">
      <c r="A369" s="56" t="s">
        <v>56</v>
      </c>
      <c r="B369" s="51">
        <v>136.58799999999999</v>
      </c>
      <c r="C369" s="51">
        <v>97.733999999999995</v>
      </c>
      <c r="D369" s="51">
        <f t="shared" si="19"/>
        <v>38.853999999999999</v>
      </c>
      <c r="E369" s="51">
        <v>2.851</v>
      </c>
      <c r="F369" s="51">
        <v>3.1779999999999999</v>
      </c>
      <c r="G369" s="51">
        <v>32.825000000000003</v>
      </c>
      <c r="H369" s="51"/>
      <c r="I369" s="51">
        <v>21713.634999999998</v>
      </c>
      <c r="J369" s="51">
        <v>17880.864000000001</v>
      </c>
      <c r="K369" s="51">
        <f t="shared" si="20"/>
        <v>3832.7689999999998</v>
      </c>
      <c r="L369" s="51">
        <v>280.99799999999999</v>
      </c>
      <c r="M369" s="51">
        <v>321.89</v>
      </c>
      <c r="N369" s="51">
        <v>3229.8809999999999</v>
      </c>
      <c r="O369" s="2"/>
    </row>
    <row r="370" spans="1:15" x14ac:dyDescent="0.25">
      <c r="A370" s="56" t="s">
        <v>57</v>
      </c>
      <c r="B370" s="51">
        <v>133.07300000000001</v>
      </c>
      <c r="C370" s="51">
        <v>98.019000000000005</v>
      </c>
      <c r="D370" s="51">
        <f t="shared" si="19"/>
        <v>35.054000000000002</v>
      </c>
      <c r="E370" s="51">
        <v>2.9620000000000002</v>
      </c>
      <c r="F370" s="51">
        <v>3.0419999999999998</v>
      </c>
      <c r="G370" s="51">
        <v>29.05</v>
      </c>
      <c r="H370" s="51"/>
      <c r="I370" s="51">
        <v>21221.978999999999</v>
      </c>
      <c r="J370" s="51">
        <v>17766.598000000002</v>
      </c>
      <c r="K370" s="51">
        <f t="shared" si="20"/>
        <v>3455.38</v>
      </c>
      <c r="L370" s="51">
        <v>298.97899999999998</v>
      </c>
      <c r="M370" s="51">
        <v>302.43400000000003</v>
      </c>
      <c r="N370" s="51">
        <v>2853.9670000000001</v>
      </c>
      <c r="O370" s="2"/>
    </row>
    <row r="371" spans="1:15" x14ac:dyDescent="0.25">
      <c r="A371" s="56" t="s">
        <v>58</v>
      </c>
      <c r="B371" s="51">
        <v>111.411</v>
      </c>
      <c r="C371" s="51">
        <v>82.158000000000001</v>
      </c>
      <c r="D371" s="51">
        <f t="shared" si="19"/>
        <v>29.253</v>
      </c>
      <c r="E371" s="51">
        <v>2.2120000000000002</v>
      </c>
      <c r="F371" s="51">
        <v>2.4020000000000001</v>
      </c>
      <c r="G371" s="51">
        <v>24.638999999999999</v>
      </c>
      <c r="H371" s="51"/>
      <c r="I371" s="51">
        <v>18078.491999999998</v>
      </c>
      <c r="J371" s="51">
        <v>15300.49</v>
      </c>
      <c r="K371" s="51">
        <f t="shared" si="20"/>
        <v>2778.0009999999997</v>
      </c>
      <c r="L371" s="51">
        <v>220.18</v>
      </c>
      <c r="M371" s="51">
        <v>249.096</v>
      </c>
      <c r="N371" s="51">
        <v>2308.7249999999999</v>
      </c>
      <c r="O371" s="2"/>
    </row>
    <row r="372" spans="1:15" x14ac:dyDescent="0.25">
      <c r="A372" s="56" t="s">
        <v>59</v>
      </c>
      <c r="B372" s="51">
        <v>113.631</v>
      </c>
      <c r="C372" s="51">
        <v>76.021000000000001</v>
      </c>
      <c r="D372" s="51">
        <f t="shared" si="19"/>
        <v>37.61</v>
      </c>
      <c r="E372" s="51">
        <v>2.032</v>
      </c>
      <c r="F372" s="51">
        <v>3.0169999999999999</v>
      </c>
      <c r="G372" s="51">
        <v>32.561</v>
      </c>
      <c r="H372" s="51"/>
      <c r="I372" s="51">
        <v>17423.882000000001</v>
      </c>
      <c r="J372" s="51">
        <v>13987.942999999999</v>
      </c>
      <c r="K372" s="51">
        <f t="shared" si="20"/>
        <v>3435.9369999999999</v>
      </c>
      <c r="L372" s="51">
        <v>211.09200000000001</v>
      </c>
      <c r="M372" s="51">
        <v>282.06</v>
      </c>
      <c r="N372" s="51">
        <v>2942.7849999999999</v>
      </c>
      <c r="O372" s="2"/>
    </row>
    <row r="373" spans="1:15" x14ac:dyDescent="0.25">
      <c r="A373" s="56" t="s">
        <v>60</v>
      </c>
      <c r="B373" s="51">
        <v>114.06100000000001</v>
      </c>
      <c r="C373" s="51">
        <v>80.3</v>
      </c>
      <c r="D373" s="51">
        <f t="shared" si="19"/>
        <v>33.761000000000003</v>
      </c>
      <c r="E373" s="51">
        <v>2.1280000000000001</v>
      </c>
      <c r="F373" s="51">
        <v>2.8820000000000001</v>
      </c>
      <c r="G373" s="51">
        <v>28.751000000000001</v>
      </c>
      <c r="H373" s="51"/>
      <c r="I373" s="51">
        <v>17793.780999999999</v>
      </c>
      <c r="J373" s="51">
        <v>14542.138999999999</v>
      </c>
      <c r="K373" s="51">
        <f t="shared" si="20"/>
        <v>3251.64</v>
      </c>
      <c r="L373" s="51">
        <v>213.62799999999999</v>
      </c>
      <c r="M373" s="51">
        <v>294.892</v>
      </c>
      <c r="N373" s="51">
        <v>2743.12</v>
      </c>
      <c r="O373" s="2"/>
    </row>
    <row r="374" spans="1:15" x14ac:dyDescent="0.25">
      <c r="A374" s="56" t="s">
        <v>61</v>
      </c>
      <c r="B374" s="51">
        <v>112.08499999999999</v>
      </c>
      <c r="C374" s="51">
        <v>79.352999999999994</v>
      </c>
      <c r="D374" s="51">
        <f t="shared" si="19"/>
        <v>32.731999999999999</v>
      </c>
      <c r="E374" s="51">
        <v>2.1560000000000001</v>
      </c>
      <c r="F374" s="51">
        <v>2.7080000000000002</v>
      </c>
      <c r="G374" s="51">
        <v>27.867999999999999</v>
      </c>
      <c r="H374" s="51"/>
      <c r="I374" s="51">
        <v>17293.141</v>
      </c>
      <c r="J374" s="51">
        <v>14309.248</v>
      </c>
      <c r="K374" s="51">
        <f t="shared" si="20"/>
        <v>2983.8910000000001</v>
      </c>
      <c r="L374" s="51">
        <v>203.98500000000001</v>
      </c>
      <c r="M374" s="51">
        <v>249.87700000000001</v>
      </c>
      <c r="N374" s="51">
        <v>2530.029</v>
      </c>
      <c r="O374" s="2"/>
    </row>
    <row r="375" spans="1:15" x14ac:dyDescent="0.25">
      <c r="A375" s="56" t="s">
        <v>62</v>
      </c>
      <c r="B375" s="51">
        <v>139.44300000000001</v>
      </c>
      <c r="C375" s="51">
        <v>103.38</v>
      </c>
      <c r="D375" s="51">
        <f t="shared" si="19"/>
        <v>36.063000000000002</v>
      </c>
      <c r="E375" s="51">
        <v>3.1749999999999998</v>
      </c>
      <c r="F375" s="51">
        <v>3.129</v>
      </c>
      <c r="G375" s="51">
        <v>29.759</v>
      </c>
      <c r="H375" s="51"/>
      <c r="I375" s="51">
        <v>21989.496999999999</v>
      </c>
      <c r="J375" s="51">
        <v>18519.258999999998</v>
      </c>
      <c r="K375" s="51">
        <f t="shared" si="20"/>
        <v>3470.2359999999999</v>
      </c>
      <c r="L375" s="51">
        <v>310.78899999999999</v>
      </c>
      <c r="M375" s="51">
        <v>298.29300000000001</v>
      </c>
      <c r="N375" s="51">
        <v>2861.154</v>
      </c>
      <c r="O375" s="2"/>
    </row>
    <row r="376" spans="1:15" x14ac:dyDescent="0.25">
      <c r="A376" s="56" t="s">
        <v>63</v>
      </c>
      <c r="B376" s="51">
        <v>130.92599999999999</v>
      </c>
      <c r="C376" s="51">
        <v>98.566000000000003</v>
      </c>
      <c r="D376" s="51">
        <f t="shared" si="19"/>
        <v>32.36</v>
      </c>
      <c r="E376" s="51">
        <v>2.738</v>
      </c>
      <c r="F376" s="51">
        <v>2.4409999999999998</v>
      </c>
      <c r="G376" s="51">
        <v>27.181000000000001</v>
      </c>
      <c r="H376" s="51"/>
      <c r="I376" s="51">
        <v>21346.768</v>
      </c>
      <c r="J376" s="51">
        <v>18152.04</v>
      </c>
      <c r="K376" s="51">
        <f t="shared" si="20"/>
        <v>3194.7269999999999</v>
      </c>
      <c r="L376" s="51">
        <v>264.47899999999998</v>
      </c>
      <c r="M376" s="51">
        <v>245.291</v>
      </c>
      <c r="N376" s="51">
        <v>2684.9569999999999</v>
      </c>
      <c r="O376" s="2"/>
    </row>
    <row r="377" spans="1:15" x14ac:dyDescent="0.25">
      <c r="A377" s="56" t="s">
        <v>64</v>
      </c>
      <c r="B377" s="51">
        <v>146.03100000000001</v>
      </c>
      <c r="C377" s="51">
        <v>106.584</v>
      </c>
      <c r="D377" s="51">
        <f t="shared" si="19"/>
        <v>39.447000000000003</v>
      </c>
      <c r="E377" s="51">
        <v>3.0390000000000001</v>
      </c>
      <c r="F377" s="51">
        <v>3.0630000000000002</v>
      </c>
      <c r="G377" s="51">
        <v>33.344999999999999</v>
      </c>
      <c r="H377" s="51"/>
      <c r="I377" s="51">
        <v>23341.588</v>
      </c>
      <c r="J377" s="51">
        <v>19601.841</v>
      </c>
      <c r="K377" s="51">
        <f t="shared" si="20"/>
        <v>3739.7449999999999</v>
      </c>
      <c r="L377" s="51">
        <v>295.95100000000002</v>
      </c>
      <c r="M377" s="51">
        <v>282.185</v>
      </c>
      <c r="N377" s="51">
        <v>3161.6089999999999</v>
      </c>
      <c r="O377" s="2"/>
    </row>
    <row r="378" spans="1:15" x14ac:dyDescent="0.25">
      <c r="A378" s="56" t="s">
        <v>65</v>
      </c>
      <c r="B378" s="51">
        <v>135.62200000000001</v>
      </c>
      <c r="C378" s="51">
        <v>97.150999999999996</v>
      </c>
      <c r="D378" s="51">
        <f t="shared" si="19"/>
        <v>38.471000000000004</v>
      </c>
      <c r="E378" s="51">
        <v>2.4849999999999999</v>
      </c>
      <c r="F378" s="51">
        <v>2.7</v>
      </c>
      <c r="G378" s="51">
        <v>33.286000000000001</v>
      </c>
      <c r="H378" s="51"/>
      <c r="I378" s="51">
        <v>21744.345000000001</v>
      </c>
      <c r="J378" s="51">
        <v>18110.196</v>
      </c>
      <c r="K378" s="51">
        <f t="shared" si="20"/>
        <v>3634.1469999999999</v>
      </c>
      <c r="L378" s="51">
        <v>247.68199999999999</v>
      </c>
      <c r="M378" s="51">
        <v>244.79900000000001</v>
      </c>
      <c r="N378" s="51">
        <v>3141.6660000000002</v>
      </c>
      <c r="O378" s="2"/>
    </row>
    <row r="379" spans="1:15" x14ac:dyDescent="0.25">
      <c r="A379" s="56" t="s">
        <v>66</v>
      </c>
      <c r="B379" s="51">
        <v>122.52800000000001</v>
      </c>
      <c r="C379" s="51">
        <v>89.817999999999998</v>
      </c>
      <c r="D379" s="51">
        <f t="shared" si="19"/>
        <v>32.71</v>
      </c>
      <c r="E379" s="51">
        <v>2.363</v>
      </c>
      <c r="F379" s="51">
        <v>2.867</v>
      </c>
      <c r="G379" s="51">
        <v>27.48</v>
      </c>
      <c r="H379" s="51"/>
      <c r="I379" s="51">
        <v>20064.204000000002</v>
      </c>
      <c r="J379" s="51">
        <v>16978.867999999999</v>
      </c>
      <c r="K379" s="51">
        <f t="shared" si="20"/>
        <v>3085.3339999999998</v>
      </c>
      <c r="L379" s="51">
        <v>240.18700000000001</v>
      </c>
      <c r="M379" s="51">
        <v>273.14800000000002</v>
      </c>
      <c r="N379" s="51">
        <v>2571.9989999999998</v>
      </c>
      <c r="O379" s="2"/>
    </row>
    <row r="380" spans="1:15" x14ac:dyDescent="0.25">
      <c r="A380" s="56" t="s">
        <v>67</v>
      </c>
      <c r="B380" s="51">
        <v>126.002</v>
      </c>
      <c r="C380" s="51">
        <v>87.504999999999995</v>
      </c>
      <c r="D380" s="51">
        <f t="shared" si="19"/>
        <v>38.497</v>
      </c>
      <c r="E380" s="51">
        <v>2.4390000000000001</v>
      </c>
      <c r="F380" s="51">
        <v>2.786</v>
      </c>
      <c r="G380" s="51">
        <v>33.271999999999998</v>
      </c>
      <c r="H380" s="51"/>
      <c r="I380" s="51">
        <v>20140.407999999999</v>
      </c>
      <c r="J380" s="51">
        <v>16357.987999999999</v>
      </c>
      <c r="K380" s="51">
        <f t="shared" si="20"/>
        <v>3782.4189999999999</v>
      </c>
      <c r="L380" s="51">
        <v>241.05199999999999</v>
      </c>
      <c r="M380" s="51">
        <v>301.36399999999998</v>
      </c>
      <c r="N380" s="51">
        <v>3240.0030000000002</v>
      </c>
      <c r="O380" s="2"/>
    </row>
    <row r="381" spans="1:15" x14ac:dyDescent="0.25">
      <c r="A381" s="56" t="s">
        <v>69</v>
      </c>
      <c r="B381" s="51">
        <v>100.524</v>
      </c>
      <c r="C381" s="51">
        <v>66.578999999999994</v>
      </c>
      <c r="D381" s="51">
        <f t="shared" si="19"/>
        <v>33.945</v>
      </c>
      <c r="E381" s="51">
        <v>1.853</v>
      </c>
      <c r="F381" s="51">
        <v>2.093</v>
      </c>
      <c r="G381" s="51">
        <v>29.998999999999999</v>
      </c>
      <c r="H381" s="51"/>
      <c r="I381" s="51">
        <v>16261.546</v>
      </c>
      <c r="J381" s="51">
        <v>12705.234</v>
      </c>
      <c r="K381" s="51">
        <f t="shared" si="20"/>
        <v>3556.31</v>
      </c>
      <c r="L381" s="51">
        <v>181.02</v>
      </c>
      <c r="M381" s="51">
        <v>179.322</v>
      </c>
      <c r="N381" s="51">
        <v>3195.9679999999998</v>
      </c>
      <c r="O381" s="2"/>
    </row>
    <row r="382" spans="1:15" x14ac:dyDescent="0.25">
      <c r="A382" s="56" t="s">
        <v>72</v>
      </c>
      <c r="B382" s="51">
        <v>103.833</v>
      </c>
      <c r="C382" s="51">
        <v>70.721999999999994</v>
      </c>
      <c r="D382" s="51">
        <f t="shared" si="19"/>
        <v>33.110999999999997</v>
      </c>
      <c r="E382" s="51">
        <v>2.0649999999999999</v>
      </c>
      <c r="F382" s="51">
        <v>2.2240000000000002</v>
      </c>
      <c r="G382" s="51">
        <v>28.821999999999999</v>
      </c>
      <c r="H382" s="51"/>
      <c r="I382" s="51">
        <v>17005.402999999998</v>
      </c>
      <c r="J382" s="51">
        <v>13593.037</v>
      </c>
      <c r="K382" s="51">
        <f t="shared" si="20"/>
        <v>3412.3650000000002</v>
      </c>
      <c r="L382" s="51">
        <v>198.768</v>
      </c>
      <c r="M382" s="51">
        <v>192.465</v>
      </c>
      <c r="N382" s="51">
        <v>3021.1320000000001</v>
      </c>
      <c r="O382" s="2"/>
    </row>
    <row r="383" spans="1:15" x14ac:dyDescent="0.25">
      <c r="A383" s="56" t="s">
        <v>73</v>
      </c>
      <c r="B383" s="51">
        <v>89.54</v>
      </c>
      <c r="C383" s="51">
        <v>54.743000000000002</v>
      </c>
      <c r="D383" s="51">
        <f t="shared" si="19"/>
        <v>34.796999999999997</v>
      </c>
      <c r="E383" s="51">
        <v>1.8779999999999999</v>
      </c>
      <c r="F383" s="51">
        <v>2.3820000000000001</v>
      </c>
      <c r="G383" s="51">
        <v>30.536999999999999</v>
      </c>
      <c r="H383" s="51"/>
      <c r="I383" s="51">
        <v>13710.807000000001</v>
      </c>
      <c r="J383" s="51">
        <v>10465.966</v>
      </c>
      <c r="K383" s="51">
        <f t="shared" si="20"/>
        <v>3244.84</v>
      </c>
      <c r="L383" s="51">
        <v>187.48599999999999</v>
      </c>
      <c r="M383" s="51">
        <v>215.666</v>
      </c>
      <c r="N383" s="51">
        <v>2841.6880000000001</v>
      </c>
      <c r="O383" s="2"/>
    </row>
    <row r="384" spans="1:15" x14ac:dyDescent="0.25">
      <c r="A384" s="56" t="s">
        <v>74</v>
      </c>
      <c r="B384" s="51">
        <v>77.819999999999993</v>
      </c>
      <c r="C384" s="51">
        <v>45.188000000000002</v>
      </c>
      <c r="D384" s="51">
        <f t="shared" si="19"/>
        <v>32.632000000000005</v>
      </c>
      <c r="E384" s="51">
        <v>1.7789999999999999</v>
      </c>
      <c r="F384" s="51">
        <v>2.1890000000000001</v>
      </c>
      <c r="G384" s="51">
        <v>28.664000000000001</v>
      </c>
      <c r="H384" s="51"/>
      <c r="I384" s="51">
        <v>11688.841</v>
      </c>
      <c r="J384" s="51">
        <v>8674.9830000000002</v>
      </c>
      <c r="K384" s="51">
        <f t="shared" si="20"/>
        <v>3013.8580000000002</v>
      </c>
      <c r="L384" s="51">
        <v>170.02600000000001</v>
      </c>
      <c r="M384" s="51">
        <v>201.80099999999999</v>
      </c>
      <c r="N384" s="51">
        <v>2642.0309999999999</v>
      </c>
      <c r="O384" s="2"/>
    </row>
    <row r="385" spans="1:15" x14ac:dyDescent="0.25">
      <c r="A385" s="56" t="s">
        <v>75</v>
      </c>
      <c r="B385" s="51">
        <v>77.41</v>
      </c>
      <c r="C385" s="51">
        <v>47.988</v>
      </c>
      <c r="D385" s="51">
        <f t="shared" si="19"/>
        <v>29.422000000000001</v>
      </c>
      <c r="E385" s="51">
        <v>1.597</v>
      </c>
      <c r="F385" s="51">
        <v>1.403</v>
      </c>
      <c r="G385" s="51">
        <v>26.422000000000001</v>
      </c>
      <c r="H385" s="51"/>
      <c r="I385" s="51">
        <v>11957.337</v>
      </c>
      <c r="J385" s="51">
        <v>9127.7939999999999</v>
      </c>
      <c r="K385" s="51">
        <f t="shared" si="20"/>
        <v>2829.5409999999997</v>
      </c>
      <c r="L385" s="51">
        <v>147.96299999999999</v>
      </c>
      <c r="M385" s="51">
        <v>111.3</v>
      </c>
      <c r="N385" s="51">
        <v>2570.2779999999998</v>
      </c>
      <c r="O385" s="2"/>
    </row>
    <row r="386" spans="1:15" x14ac:dyDescent="0.25">
      <c r="A386" s="56" t="s">
        <v>76</v>
      </c>
      <c r="B386" s="51">
        <v>75.027000000000001</v>
      </c>
      <c r="C386" s="51">
        <v>48.017000000000003</v>
      </c>
      <c r="D386" s="51">
        <f t="shared" si="19"/>
        <v>27.009999999999998</v>
      </c>
      <c r="E386" s="51">
        <v>1.484</v>
      </c>
      <c r="F386" s="51">
        <v>1.5089999999999999</v>
      </c>
      <c r="G386" s="51">
        <v>24.016999999999999</v>
      </c>
      <c r="H386" s="51"/>
      <c r="I386" s="51">
        <v>11612.985000000001</v>
      </c>
      <c r="J386" s="51">
        <v>9088.1290000000008</v>
      </c>
      <c r="K386" s="51">
        <f t="shared" si="20"/>
        <v>2524.855</v>
      </c>
      <c r="L386" s="51">
        <v>155.255</v>
      </c>
      <c r="M386" s="51">
        <v>126.765</v>
      </c>
      <c r="N386" s="51">
        <v>2242.835</v>
      </c>
      <c r="O386" s="2"/>
    </row>
    <row r="387" spans="1:15" x14ac:dyDescent="0.25">
      <c r="A387" s="56" t="s">
        <v>78</v>
      </c>
      <c r="B387" s="51">
        <v>79.076999999999998</v>
      </c>
      <c r="C387" s="51">
        <v>54.142000000000003</v>
      </c>
      <c r="D387" s="51">
        <f t="shared" si="19"/>
        <v>24.935000000000002</v>
      </c>
      <c r="E387" s="51">
        <v>1.446</v>
      </c>
      <c r="F387" s="51">
        <v>1.7410000000000001</v>
      </c>
      <c r="G387" s="51">
        <v>21.748000000000001</v>
      </c>
      <c r="H387" s="51"/>
      <c r="I387" s="51">
        <v>12668.717000000001</v>
      </c>
      <c r="J387" s="51">
        <v>10332.075000000001</v>
      </c>
      <c r="K387" s="51">
        <f t="shared" si="20"/>
        <v>2336.64</v>
      </c>
      <c r="L387" s="51">
        <v>173.34299999999999</v>
      </c>
      <c r="M387" s="51">
        <v>170.50399999999999</v>
      </c>
      <c r="N387" s="51">
        <v>1992.7929999999999</v>
      </c>
      <c r="O387" s="2"/>
    </row>
    <row r="388" spans="1:15" x14ac:dyDescent="0.25">
      <c r="A388" s="56" t="s">
        <v>79</v>
      </c>
      <c r="B388" s="51">
        <v>91.531000000000006</v>
      </c>
      <c r="C388" s="51">
        <v>63.433</v>
      </c>
      <c r="D388" s="51">
        <f t="shared" si="19"/>
        <v>28.098000000000003</v>
      </c>
      <c r="E388" s="51">
        <v>1.83</v>
      </c>
      <c r="F388" s="51">
        <v>1.8160000000000001</v>
      </c>
      <c r="G388" s="51">
        <v>24.452000000000002</v>
      </c>
      <c r="H388" s="51"/>
      <c r="I388" s="51">
        <v>14927.707</v>
      </c>
      <c r="J388" s="51">
        <v>12056.982</v>
      </c>
      <c r="K388" s="51">
        <f t="shared" si="20"/>
        <v>2870.7239999999997</v>
      </c>
      <c r="L388" s="51">
        <v>194.14599999999999</v>
      </c>
      <c r="M388" s="51">
        <v>169.69499999999999</v>
      </c>
      <c r="N388" s="51">
        <v>2506.8829999999998</v>
      </c>
      <c r="O388" s="2"/>
    </row>
    <row r="389" spans="1:15" x14ac:dyDescent="0.25">
      <c r="A389" s="56" t="s">
        <v>80</v>
      </c>
      <c r="B389" s="51">
        <v>92.29</v>
      </c>
      <c r="C389" s="51">
        <v>61.856999999999999</v>
      </c>
      <c r="D389" s="51">
        <f t="shared" ref="D389:D452" si="21">SUM(E389:G389)</f>
        <v>30.433</v>
      </c>
      <c r="E389" s="51">
        <v>1.5109999999999999</v>
      </c>
      <c r="F389" s="51">
        <v>1.661</v>
      </c>
      <c r="G389" s="51">
        <v>27.260999999999999</v>
      </c>
      <c r="H389" s="51"/>
      <c r="I389" s="51">
        <v>14561.311</v>
      </c>
      <c r="J389" s="51">
        <v>11691.127</v>
      </c>
      <c r="K389" s="51">
        <f t="shared" ref="K389:K452" si="22">SUM(L389:N389)</f>
        <v>2870.181</v>
      </c>
      <c r="L389" s="51">
        <v>127.88500000000001</v>
      </c>
      <c r="M389" s="51">
        <v>153.66900000000001</v>
      </c>
      <c r="N389" s="51">
        <v>2588.627</v>
      </c>
      <c r="O389" s="2"/>
    </row>
    <row r="390" spans="1:15" x14ac:dyDescent="0.25">
      <c r="A390" s="56" t="s">
        <v>81</v>
      </c>
      <c r="B390" s="51">
        <v>110.583</v>
      </c>
      <c r="C390" s="51">
        <v>59.406999999999996</v>
      </c>
      <c r="D390" s="51">
        <f t="shared" si="21"/>
        <v>51.176000000000002</v>
      </c>
      <c r="E390" s="51">
        <v>1.5980000000000001</v>
      </c>
      <c r="F390" s="51">
        <v>1.5289999999999999</v>
      </c>
      <c r="G390" s="51">
        <v>48.048999999999999</v>
      </c>
      <c r="H390" s="51"/>
      <c r="I390" s="51">
        <v>15646.503000000001</v>
      </c>
      <c r="J390" s="51">
        <v>11380.571</v>
      </c>
      <c r="K390" s="51">
        <f t="shared" si="22"/>
        <v>4265.9310000000005</v>
      </c>
      <c r="L390" s="51">
        <v>167.696</v>
      </c>
      <c r="M390" s="51">
        <v>148.71</v>
      </c>
      <c r="N390" s="51">
        <v>3949.5250000000001</v>
      </c>
      <c r="O390" s="2"/>
    </row>
    <row r="391" spans="1:15" x14ac:dyDescent="0.25">
      <c r="A391" s="56" t="s">
        <v>82</v>
      </c>
      <c r="B391" s="51">
        <v>85.906000000000006</v>
      </c>
      <c r="C391" s="51">
        <v>55.698</v>
      </c>
      <c r="D391" s="51">
        <f t="shared" si="21"/>
        <v>30.208000000000002</v>
      </c>
      <c r="E391" s="51">
        <v>1.6379999999999999</v>
      </c>
      <c r="F391" s="51">
        <v>1.6419999999999999</v>
      </c>
      <c r="G391" s="51">
        <v>26.928000000000001</v>
      </c>
      <c r="H391" s="51"/>
      <c r="I391" s="51">
        <v>13128.098</v>
      </c>
      <c r="J391" s="51">
        <v>10535.678</v>
      </c>
      <c r="K391" s="51">
        <f t="shared" si="22"/>
        <v>2592.4179999999997</v>
      </c>
      <c r="L391" s="51">
        <v>152.22499999999999</v>
      </c>
      <c r="M391" s="51">
        <v>140.77000000000001</v>
      </c>
      <c r="N391" s="51">
        <v>2299.4229999999998</v>
      </c>
      <c r="O391" s="2"/>
    </row>
    <row r="392" spans="1:15" x14ac:dyDescent="0.25">
      <c r="A392" s="56" t="s">
        <v>83</v>
      </c>
      <c r="B392" s="51">
        <v>76.263000000000005</v>
      </c>
      <c r="C392" s="51">
        <v>48</v>
      </c>
      <c r="D392" s="51">
        <f t="shared" si="21"/>
        <v>28.262999999999998</v>
      </c>
      <c r="E392" s="51">
        <v>1.3720000000000001</v>
      </c>
      <c r="F392" s="51">
        <v>1.514</v>
      </c>
      <c r="G392" s="51">
        <v>25.376999999999999</v>
      </c>
      <c r="H392" s="51"/>
      <c r="I392" s="51">
        <v>11613.732</v>
      </c>
      <c r="J392" s="51">
        <v>9228.5740000000005</v>
      </c>
      <c r="K392" s="51">
        <f t="shared" si="22"/>
        <v>2385.1569999999997</v>
      </c>
      <c r="L392" s="51">
        <v>140.63200000000001</v>
      </c>
      <c r="M392" s="51">
        <v>132.63499999999999</v>
      </c>
      <c r="N392" s="51">
        <v>2111.89</v>
      </c>
      <c r="O392" s="2"/>
    </row>
    <row r="393" spans="1:15" x14ac:dyDescent="0.25">
      <c r="A393" s="56" t="s">
        <v>84</v>
      </c>
      <c r="B393" s="51">
        <v>70.876999999999995</v>
      </c>
      <c r="C393" s="51">
        <v>45.869</v>
      </c>
      <c r="D393" s="51">
        <f t="shared" si="21"/>
        <v>25.007999999999999</v>
      </c>
      <c r="E393" s="51">
        <v>1.6220000000000001</v>
      </c>
      <c r="F393" s="51">
        <v>1.7330000000000001</v>
      </c>
      <c r="G393" s="51">
        <v>21.652999999999999</v>
      </c>
      <c r="H393" s="51"/>
      <c r="I393" s="51">
        <v>11206.011</v>
      </c>
      <c r="J393" s="51">
        <v>8606.7659999999996</v>
      </c>
      <c r="K393" s="51">
        <f t="shared" si="22"/>
        <v>2599.2440000000001</v>
      </c>
      <c r="L393" s="51">
        <v>160.03399999999999</v>
      </c>
      <c r="M393" s="51">
        <v>193.59800000000001</v>
      </c>
      <c r="N393" s="51">
        <v>2245.6120000000001</v>
      </c>
      <c r="O393" s="2"/>
    </row>
    <row r="394" spans="1:15" x14ac:dyDescent="0.25">
      <c r="A394" s="56" t="s">
        <v>85</v>
      </c>
      <c r="B394" s="51">
        <v>63.691000000000003</v>
      </c>
      <c r="C394" s="51">
        <v>40.39</v>
      </c>
      <c r="D394" s="51">
        <f t="shared" si="21"/>
        <v>23.300999999999998</v>
      </c>
      <c r="E394" s="51">
        <v>1.323</v>
      </c>
      <c r="F394" s="51">
        <v>1.383</v>
      </c>
      <c r="G394" s="51">
        <v>20.594999999999999</v>
      </c>
      <c r="H394" s="51"/>
      <c r="I394" s="51">
        <v>9765.0709999999999</v>
      </c>
      <c r="J394" s="51">
        <v>7840.8130000000001</v>
      </c>
      <c r="K394" s="51">
        <f t="shared" si="22"/>
        <v>1924.2559999999999</v>
      </c>
      <c r="L394" s="51">
        <v>128.935</v>
      </c>
      <c r="M394" s="51">
        <v>123.241</v>
      </c>
      <c r="N394" s="51">
        <v>1672.08</v>
      </c>
      <c r="O394" s="2"/>
    </row>
    <row r="395" spans="1:15" x14ac:dyDescent="0.25">
      <c r="A395" s="56" t="s">
        <v>86</v>
      </c>
      <c r="B395" s="51">
        <v>41.48</v>
      </c>
      <c r="C395" s="51">
        <v>26.196999999999999</v>
      </c>
      <c r="D395" s="51">
        <f t="shared" si="21"/>
        <v>15.283000000000001</v>
      </c>
      <c r="E395" s="51">
        <v>0.64800000000000002</v>
      </c>
      <c r="F395" s="51">
        <v>0.873</v>
      </c>
      <c r="G395" s="51">
        <v>13.762</v>
      </c>
      <c r="H395" s="51"/>
      <c r="I395" s="51">
        <v>6389.1580000000004</v>
      </c>
      <c r="J395" s="51">
        <v>5029.7700000000004</v>
      </c>
      <c r="K395" s="51">
        <f t="shared" si="22"/>
        <v>1359.386</v>
      </c>
      <c r="L395" s="51">
        <v>69.039000000000001</v>
      </c>
      <c r="M395" s="51">
        <v>89.069000000000003</v>
      </c>
      <c r="N395" s="51">
        <v>1201.278</v>
      </c>
      <c r="O395" s="2"/>
    </row>
    <row r="396" spans="1:15" x14ac:dyDescent="0.25">
      <c r="A396" s="56" t="s">
        <v>87</v>
      </c>
      <c r="B396" s="51">
        <v>41.223999999999997</v>
      </c>
      <c r="C396" s="51">
        <v>24.556000000000001</v>
      </c>
      <c r="D396" s="51">
        <f t="shared" si="21"/>
        <v>16.667999999999999</v>
      </c>
      <c r="E396" s="51">
        <v>0.76500000000000001</v>
      </c>
      <c r="F396" s="51">
        <v>0.76700000000000002</v>
      </c>
      <c r="G396" s="51">
        <v>15.135999999999999</v>
      </c>
      <c r="H396" s="51"/>
      <c r="I396" s="51">
        <v>6155.9080000000004</v>
      </c>
      <c r="J396" s="51">
        <v>4693.5730000000003</v>
      </c>
      <c r="K396" s="51">
        <f t="shared" si="22"/>
        <v>1462.3330000000001</v>
      </c>
      <c r="L396" s="51">
        <v>85.204999999999998</v>
      </c>
      <c r="M396" s="51">
        <v>65.397000000000006</v>
      </c>
      <c r="N396" s="51">
        <v>1311.731</v>
      </c>
      <c r="O396" s="2"/>
    </row>
    <row r="397" spans="1:15" x14ac:dyDescent="0.25">
      <c r="A397" s="56" t="s">
        <v>88</v>
      </c>
      <c r="B397" s="51">
        <v>37.597999999999999</v>
      </c>
      <c r="C397" s="51">
        <v>22.125</v>
      </c>
      <c r="D397" s="51">
        <f t="shared" si="21"/>
        <v>15.472999999999999</v>
      </c>
      <c r="E397" s="51">
        <v>0.68899999999999995</v>
      </c>
      <c r="F397" s="51">
        <v>0.79900000000000004</v>
      </c>
      <c r="G397" s="51">
        <v>13.984999999999999</v>
      </c>
      <c r="H397" s="51"/>
      <c r="I397" s="51">
        <v>5425.6530000000002</v>
      </c>
      <c r="J397" s="51">
        <v>4187.1170000000002</v>
      </c>
      <c r="K397" s="51">
        <f t="shared" si="22"/>
        <v>1238.5350000000001</v>
      </c>
      <c r="L397" s="51">
        <v>68.424999999999997</v>
      </c>
      <c r="M397" s="51">
        <v>69.102000000000004</v>
      </c>
      <c r="N397" s="51">
        <v>1101.008</v>
      </c>
      <c r="O397" s="2"/>
    </row>
    <row r="398" spans="1:15" x14ac:dyDescent="0.25">
      <c r="A398" s="56" t="s">
        <v>89</v>
      </c>
      <c r="B398" s="51">
        <v>39.182000000000002</v>
      </c>
      <c r="C398" s="51">
        <v>26.312999999999999</v>
      </c>
      <c r="D398" s="51">
        <f t="shared" si="21"/>
        <v>12.869</v>
      </c>
      <c r="E398" s="51">
        <v>0.70799999999999996</v>
      </c>
      <c r="F398" s="51">
        <v>0.60499999999999998</v>
      </c>
      <c r="G398" s="51">
        <v>11.555999999999999</v>
      </c>
      <c r="H398" s="51"/>
      <c r="I398" s="51">
        <v>5961.8559999999998</v>
      </c>
      <c r="J398" s="51">
        <v>4738.96</v>
      </c>
      <c r="K398" s="51">
        <f t="shared" si="22"/>
        <v>1222.8939999999998</v>
      </c>
      <c r="L398" s="51">
        <v>62.57</v>
      </c>
      <c r="M398" s="51">
        <v>56.8</v>
      </c>
      <c r="N398" s="51">
        <v>1103.5239999999999</v>
      </c>
      <c r="O398" s="2"/>
    </row>
    <row r="399" spans="1:15" x14ac:dyDescent="0.25">
      <c r="A399" s="56" t="s">
        <v>90</v>
      </c>
      <c r="B399" s="51">
        <v>45.36</v>
      </c>
      <c r="C399" s="51">
        <v>32.731000000000002</v>
      </c>
      <c r="D399" s="51">
        <f t="shared" si="21"/>
        <v>12.629</v>
      </c>
      <c r="E399" s="51">
        <v>1.01</v>
      </c>
      <c r="F399" s="51">
        <v>0.94499999999999995</v>
      </c>
      <c r="G399" s="51">
        <v>10.673999999999999</v>
      </c>
      <c r="H399" s="51"/>
      <c r="I399" s="51">
        <v>7282.2929999999997</v>
      </c>
      <c r="J399" s="51">
        <v>5977.1980000000003</v>
      </c>
      <c r="K399" s="51">
        <f t="shared" si="22"/>
        <v>1305.0940000000001</v>
      </c>
      <c r="L399" s="51">
        <v>86.266999999999996</v>
      </c>
      <c r="M399" s="51">
        <v>220.84200000000001</v>
      </c>
      <c r="N399" s="51">
        <v>997.98500000000001</v>
      </c>
      <c r="O399" s="2"/>
    </row>
    <row r="400" spans="1:15" x14ac:dyDescent="0.25">
      <c r="A400" s="56" t="s">
        <v>91</v>
      </c>
      <c r="B400" s="51">
        <v>47.814</v>
      </c>
      <c r="C400" s="51">
        <v>37.841999999999999</v>
      </c>
      <c r="D400" s="51">
        <f t="shared" si="21"/>
        <v>9.9720000000000013</v>
      </c>
      <c r="E400" s="51">
        <v>0.95199999999999996</v>
      </c>
      <c r="F400" s="51">
        <v>0.73599999999999999</v>
      </c>
      <c r="G400" s="51">
        <v>8.2840000000000007</v>
      </c>
      <c r="H400" s="51"/>
      <c r="I400" s="51">
        <v>7884.268</v>
      </c>
      <c r="J400" s="51">
        <v>6901.6469999999999</v>
      </c>
      <c r="K400" s="51">
        <f t="shared" si="22"/>
        <v>982.62</v>
      </c>
      <c r="L400" s="51">
        <v>101.58799999999999</v>
      </c>
      <c r="M400" s="51">
        <v>84.950999999999993</v>
      </c>
      <c r="N400" s="51">
        <v>796.08100000000002</v>
      </c>
      <c r="O400" s="2"/>
    </row>
    <row r="401" spans="1:15" x14ac:dyDescent="0.25">
      <c r="A401" s="56" t="s">
        <v>92</v>
      </c>
      <c r="B401" s="51">
        <v>49.517000000000003</v>
      </c>
      <c r="C401" s="51">
        <v>39.460999999999999</v>
      </c>
      <c r="D401" s="51">
        <f t="shared" si="21"/>
        <v>10.056000000000001</v>
      </c>
      <c r="E401" s="51">
        <v>0.81599999999999995</v>
      </c>
      <c r="F401" s="51">
        <v>0.91</v>
      </c>
      <c r="G401" s="51">
        <v>8.33</v>
      </c>
      <c r="H401" s="51"/>
      <c r="I401" s="51">
        <v>8136.1490000000003</v>
      </c>
      <c r="J401" s="51">
        <v>7144.9579999999996</v>
      </c>
      <c r="K401" s="51">
        <f t="shared" si="22"/>
        <v>991.18900000000008</v>
      </c>
      <c r="L401" s="51">
        <v>78.483000000000004</v>
      </c>
      <c r="M401" s="51">
        <v>104.236</v>
      </c>
      <c r="N401" s="51">
        <v>808.47</v>
      </c>
      <c r="O401" s="2"/>
    </row>
    <row r="402" spans="1:15" x14ac:dyDescent="0.25">
      <c r="A402" s="56" t="s">
        <v>93</v>
      </c>
      <c r="B402" s="51">
        <v>61.29</v>
      </c>
      <c r="C402" s="51">
        <v>46.987000000000002</v>
      </c>
      <c r="D402" s="51">
        <f t="shared" si="21"/>
        <v>14.302999999999999</v>
      </c>
      <c r="E402" s="51">
        <v>0.99099999999999999</v>
      </c>
      <c r="F402" s="51">
        <v>1.4039999999999999</v>
      </c>
      <c r="G402" s="51">
        <v>11.907999999999999</v>
      </c>
      <c r="H402" s="51"/>
      <c r="I402" s="51">
        <v>9734.5360000000001</v>
      </c>
      <c r="J402" s="51">
        <v>8646.1749999999993</v>
      </c>
      <c r="K402" s="51">
        <f t="shared" si="22"/>
        <v>1088.3589999999999</v>
      </c>
      <c r="L402" s="51">
        <v>91.424999999999997</v>
      </c>
      <c r="M402" s="51">
        <v>115.64</v>
      </c>
      <c r="N402" s="51">
        <v>881.29399999999998</v>
      </c>
      <c r="O402" s="2"/>
    </row>
    <row r="403" spans="1:15" x14ac:dyDescent="0.25">
      <c r="A403" s="56" t="s">
        <v>94</v>
      </c>
      <c r="B403" s="51">
        <v>56.116999999999997</v>
      </c>
      <c r="C403" s="51">
        <v>46.884999999999998</v>
      </c>
      <c r="D403" s="51">
        <f t="shared" si="21"/>
        <v>9.2319999999999993</v>
      </c>
      <c r="E403" s="51">
        <v>0.80900000000000005</v>
      </c>
      <c r="F403" s="51">
        <v>0.92100000000000004</v>
      </c>
      <c r="G403" s="51">
        <v>7.5019999999999998</v>
      </c>
      <c r="H403" s="51"/>
      <c r="I403" s="51">
        <v>9259.8070000000007</v>
      </c>
      <c r="J403" s="51">
        <v>8468.4069999999992</v>
      </c>
      <c r="K403" s="51">
        <f t="shared" si="22"/>
        <v>791.399</v>
      </c>
      <c r="L403" s="51">
        <v>72.326999999999998</v>
      </c>
      <c r="M403" s="51">
        <v>89.542000000000002</v>
      </c>
      <c r="N403" s="51">
        <v>629.53</v>
      </c>
      <c r="O403" s="2"/>
    </row>
    <row r="404" spans="1:15" x14ac:dyDescent="0.25">
      <c r="A404" s="56" t="s">
        <v>95</v>
      </c>
      <c r="B404" s="51">
        <v>53.969000000000001</v>
      </c>
      <c r="C404" s="51">
        <v>42.920999999999999</v>
      </c>
      <c r="D404" s="51">
        <f t="shared" si="21"/>
        <v>11.048000000000002</v>
      </c>
      <c r="E404" s="51">
        <v>0.97299999999999998</v>
      </c>
      <c r="F404" s="51">
        <v>0.75600000000000001</v>
      </c>
      <c r="G404" s="51">
        <v>9.3190000000000008</v>
      </c>
      <c r="H404" s="51"/>
      <c r="I404" s="51">
        <v>9006.8169999999991</v>
      </c>
      <c r="J404" s="51">
        <v>7842.0559999999996</v>
      </c>
      <c r="K404" s="51">
        <f t="shared" si="22"/>
        <v>1164.76</v>
      </c>
      <c r="L404" s="51">
        <v>95.474999999999994</v>
      </c>
      <c r="M404" s="51">
        <v>71.600999999999999</v>
      </c>
      <c r="N404" s="51">
        <v>997.68399999999997</v>
      </c>
      <c r="O404" s="2"/>
    </row>
    <row r="405" spans="1:15" x14ac:dyDescent="0.25">
      <c r="A405" s="56" t="s">
        <v>96</v>
      </c>
      <c r="B405" s="51">
        <v>52.926000000000002</v>
      </c>
      <c r="C405" s="51">
        <v>40.735999999999997</v>
      </c>
      <c r="D405" s="51">
        <f t="shared" si="21"/>
        <v>12.190000000000001</v>
      </c>
      <c r="E405" s="51">
        <v>1.016</v>
      </c>
      <c r="F405" s="51">
        <v>0.80300000000000005</v>
      </c>
      <c r="G405" s="51">
        <v>10.371</v>
      </c>
      <c r="H405" s="51"/>
      <c r="I405" s="51">
        <v>8916.3940000000002</v>
      </c>
      <c r="J405" s="51">
        <v>7776.2820000000002</v>
      </c>
      <c r="K405" s="51">
        <f t="shared" si="22"/>
        <v>1140.1099999999999</v>
      </c>
      <c r="L405" s="51">
        <v>100.479</v>
      </c>
      <c r="M405" s="51">
        <v>82.114999999999995</v>
      </c>
      <c r="N405" s="51">
        <v>957.51599999999996</v>
      </c>
      <c r="O405" s="2"/>
    </row>
    <row r="406" spans="1:15" x14ac:dyDescent="0.25">
      <c r="A406" s="56" t="s">
        <v>97</v>
      </c>
      <c r="B406" s="51">
        <v>47.892000000000003</v>
      </c>
      <c r="C406" s="51">
        <v>38.563000000000002</v>
      </c>
      <c r="D406" s="51">
        <f t="shared" si="21"/>
        <v>9.3289999999999988</v>
      </c>
      <c r="E406" s="51">
        <v>0.85499999999999998</v>
      </c>
      <c r="F406" s="51">
        <v>0.44700000000000001</v>
      </c>
      <c r="G406" s="51">
        <v>8.0269999999999992</v>
      </c>
      <c r="H406" s="51"/>
      <c r="I406" s="51">
        <v>8109.4210000000003</v>
      </c>
      <c r="J406" s="51">
        <v>7270.5020000000004</v>
      </c>
      <c r="K406" s="51">
        <f t="shared" si="22"/>
        <v>838.91800000000001</v>
      </c>
      <c r="L406" s="51">
        <v>90.513999999999996</v>
      </c>
      <c r="M406" s="51">
        <v>56.17</v>
      </c>
      <c r="N406" s="51">
        <v>692.23400000000004</v>
      </c>
      <c r="O406" s="2"/>
    </row>
    <row r="407" spans="1:15" x14ac:dyDescent="0.25">
      <c r="A407" s="56" t="s">
        <v>98</v>
      </c>
      <c r="B407" s="51">
        <v>42.088999999999999</v>
      </c>
      <c r="C407" s="51">
        <v>31.928000000000001</v>
      </c>
      <c r="D407" s="51">
        <f t="shared" si="21"/>
        <v>10.161</v>
      </c>
      <c r="E407" s="51">
        <v>1.1539999999999999</v>
      </c>
      <c r="F407" s="51">
        <v>0.94499999999999995</v>
      </c>
      <c r="G407" s="51">
        <v>8.0619999999999994</v>
      </c>
      <c r="H407" s="51"/>
      <c r="I407" s="51">
        <v>7028.0069999999996</v>
      </c>
      <c r="J407" s="51">
        <v>6156.3140000000003</v>
      </c>
      <c r="K407" s="51">
        <f t="shared" si="22"/>
        <v>871.69100000000003</v>
      </c>
      <c r="L407" s="51">
        <v>94.796000000000006</v>
      </c>
      <c r="M407" s="51">
        <v>103.44</v>
      </c>
      <c r="N407" s="51">
        <v>673.45500000000004</v>
      </c>
      <c r="O407" s="2"/>
    </row>
    <row r="408" spans="1:15" x14ac:dyDescent="0.25">
      <c r="A408" s="56" t="s">
        <v>99</v>
      </c>
      <c r="B408" s="51">
        <v>49.209000000000003</v>
      </c>
      <c r="C408" s="51">
        <v>34.655999999999999</v>
      </c>
      <c r="D408" s="51">
        <f t="shared" si="21"/>
        <v>14.552999999999999</v>
      </c>
      <c r="E408" s="51">
        <v>0.70499999999999996</v>
      </c>
      <c r="F408" s="51">
        <v>0.74099999999999999</v>
      </c>
      <c r="G408" s="51">
        <v>13.106999999999999</v>
      </c>
      <c r="H408" s="51"/>
      <c r="I408" s="51">
        <v>7780.8220000000001</v>
      </c>
      <c r="J408" s="51">
        <v>6537.7179999999998</v>
      </c>
      <c r="K408" s="51">
        <f t="shared" si="22"/>
        <v>1243.1030000000001</v>
      </c>
      <c r="L408" s="51">
        <v>73.111000000000004</v>
      </c>
      <c r="M408" s="51">
        <v>86.105999999999995</v>
      </c>
      <c r="N408" s="51">
        <v>1083.886</v>
      </c>
      <c r="O408" s="2"/>
    </row>
    <row r="409" spans="1:15" x14ac:dyDescent="0.25">
      <c r="A409" s="56" t="s">
        <v>100</v>
      </c>
      <c r="B409" s="51">
        <v>40.395000000000003</v>
      </c>
      <c r="C409" s="51">
        <v>31.405999999999999</v>
      </c>
      <c r="D409" s="51">
        <f t="shared" si="21"/>
        <v>8.9890000000000008</v>
      </c>
      <c r="E409" s="51">
        <v>0.69899999999999995</v>
      </c>
      <c r="F409" s="51">
        <v>0.64300000000000002</v>
      </c>
      <c r="G409" s="51">
        <v>7.6470000000000002</v>
      </c>
      <c r="H409" s="51"/>
      <c r="I409" s="51">
        <v>6596.7849999999999</v>
      </c>
      <c r="J409" s="51">
        <v>5932.835</v>
      </c>
      <c r="K409" s="51">
        <f t="shared" si="22"/>
        <v>663.94900000000007</v>
      </c>
      <c r="L409" s="51">
        <v>66.525999999999996</v>
      </c>
      <c r="M409" s="51">
        <v>66.055000000000007</v>
      </c>
      <c r="N409" s="51">
        <v>531.36800000000005</v>
      </c>
      <c r="O409" s="2"/>
    </row>
    <row r="410" spans="1:15" x14ac:dyDescent="0.25">
      <c r="A410" s="56" t="s">
        <v>220</v>
      </c>
      <c r="B410" s="51">
        <v>45.295000000000002</v>
      </c>
      <c r="C410" s="51">
        <v>35.353999999999999</v>
      </c>
      <c r="D410" s="51">
        <f t="shared" si="21"/>
        <v>9.9410000000000007</v>
      </c>
      <c r="E410" s="51">
        <v>0.72599999999999998</v>
      </c>
      <c r="F410" s="51">
        <v>0.68</v>
      </c>
      <c r="G410" s="51">
        <v>8.5350000000000001</v>
      </c>
      <c r="H410" s="51"/>
      <c r="I410" s="51">
        <v>7379.3680000000004</v>
      </c>
      <c r="J410" s="51">
        <v>6537.6980000000003</v>
      </c>
      <c r="K410" s="51">
        <f t="shared" si="22"/>
        <v>841.66800000000001</v>
      </c>
      <c r="L410" s="51">
        <v>71.617999999999995</v>
      </c>
      <c r="M410" s="51">
        <v>72.623999999999995</v>
      </c>
      <c r="N410" s="51">
        <v>697.42600000000004</v>
      </c>
      <c r="O410" s="2"/>
    </row>
    <row r="411" spans="1:15" x14ac:dyDescent="0.25">
      <c r="A411" s="56" t="s">
        <v>221</v>
      </c>
      <c r="B411" s="51">
        <v>64.055000000000007</v>
      </c>
      <c r="C411" s="51">
        <v>50.899000000000001</v>
      </c>
      <c r="D411" s="51">
        <f t="shared" si="21"/>
        <v>13.155999999999999</v>
      </c>
      <c r="E411" s="51">
        <v>1.0409999999999999</v>
      </c>
      <c r="F411" s="51">
        <v>1.1359999999999999</v>
      </c>
      <c r="G411" s="51">
        <v>10.978999999999999</v>
      </c>
      <c r="H411" s="51"/>
      <c r="I411" s="51">
        <v>10735.619000000001</v>
      </c>
      <c r="J411" s="51">
        <v>9472.7639999999992</v>
      </c>
      <c r="K411" s="51">
        <f t="shared" si="22"/>
        <v>1262.854</v>
      </c>
      <c r="L411" s="51">
        <v>97.322000000000003</v>
      </c>
      <c r="M411" s="51">
        <v>107.43</v>
      </c>
      <c r="N411" s="51">
        <v>1058.1020000000001</v>
      </c>
      <c r="O411" s="2"/>
    </row>
    <row r="412" spans="1:15" x14ac:dyDescent="0.25">
      <c r="A412" s="56" t="s">
        <v>222</v>
      </c>
      <c r="B412" s="51">
        <v>58.895000000000003</v>
      </c>
      <c r="C412" s="51">
        <v>46.100999999999999</v>
      </c>
      <c r="D412" s="51">
        <f t="shared" si="21"/>
        <v>12.794</v>
      </c>
      <c r="E412" s="51">
        <v>0.82399999999999995</v>
      </c>
      <c r="F412" s="51">
        <v>0.745</v>
      </c>
      <c r="G412" s="51">
        <v>11.225</v>
      </c>
      <c r="H412" s="51"/>
      <c r="I412" s="51">
        <v>9795.9660000000003</v>
      </c>
      <c r="J412" s="51">
        <v>8591.0190000000002</v>
      </c>
      <c r="K412" s="51">
        <f t="shared" si="22"/>
        <v>1204.9470000000001</v>
      </c>
      <c r="L412" s="51">
        <v>80.83</v>
      </c>
      <c r="M412" s="51">
        <v>116.03100000000001</v>
      </c>
      <c r="N412" s="51">
        <v>1008.086</v>
      </c>
      <c r="O412" s="2"/>
    </row>
    <row r="413" spans="1:15" x14ac:dyDescent="0.25">
      <c r="A413" s="56" t="s">
        <v>225</v>
      </c>
      <c r="B413" s="51">
        <v>51.119</v>
      </c>
      <c r="C413" s="51">
        <v>39.945999999999998</v>
      </c>
      <c r="D413" s="51">
        <f t="shared" si="21"/>
        <v>11.173</v>
      </c>
      <c r="E413" s="51">
        <v>0.91300000000000003</v>
      </c>
      <c r="F413" s="51">
        <v>0.78900000000000003</v>
      </c>
      <c r="G413" s="51">
        <v>9.4710000000000001</v>
      </c>
      <c r="H413" s="51"/>
      <c r="I413" s="51">
        <v>8825.31</v>
      </c>
      <c r="J413" s="51">
        <v>7685.2730000000001</v>
      </c>
      <c r="K413" s="51">
        <f t="shared" si="22"/>
        <v>1140.0350000000001</v>
      </c>
      <c r="L413" s="51">
        <v>89.844999999999999</v>
      </c>
      <c r="M413" s="51">
        <v>86.906999999999996</v>
      </c>
      <c r="N413" s="51">
        <v>963.28300000000002</v>
      </c>
      <c r="O413" s="2"/>
    </row>
    <row r="414" spans="1:15" x14ac:dyDescent="0.25">
      <c r="A414" s="56" t="s">
        <v>226</v>
      </c>
      <c r="B414" s="51">
        <v>59.203000000000003</v>
      </c>
      <c r="C414" s="51">
        <v>42.901000000000003</v>
      </c>
      <c r="D414" s="51">
        <f t="shared" si="21"/>
        <v>16.302</v>
      </c>
      <c r="E414" s="51">
        <v>1.107</v>
      </c>
      <c r="F414" s="51">
        <v>0.99099999999999999</v>
      </c>
      <c r="G414" s="51">
        <v>14.204000000000001</v>
      </c>
      <c r="H414" s="51"/>
      <c r="I414" s="51">
        <v>9908.8439999999991</v>
      </c>
      <c r="J414" s="51">
        <v>8307.5159999999996</v>
      </c>
      <c r="K414" s="51">
        <f t="shared" si="22"/>
        <v>1601.326</v>
      </c>
      <c r="L414" s="51">
        <v>105.077</v>
      </c>
      <c r="M414" s="51">
        <v>136.374</v>
      </c>
      <c r="N414" s="51">
        <v>1359.875</v>
      </c>
      <c r="O414" s="2"/>
    </row>
    <row r="415" spans="1:15" x14ac:dyDescent="0.25">
      <c r="A415" s="56" t="s">
        <v>227</v>
      </c>
      <c r="B415" s="51">
        <v>51.567999999999998</v>
      </c>
      <c r="C415" s="51">
        <v>37.53</v>
      </c>
      <c r="D415" s="51">
        <f t="shared" si="21"/>
        <v>14.038</v>
      </c>
      <c r="E415" s="51">
        <v>0.90900000000000003</v>
      </c>
      <c r="F415" s="51">
        <v>0.93</v>
      </c>
      <c r="G415" s="51">
        <v>12.199</v>
      </c>
      <c r="H415" s="51"/>
      <c r="I415" s="51">
        <v>8492.01</v>
      </c>
      <c r="J415" s="51">
        <v>7368.4849999999997</v>
      </c>
      <c r="K415" s="51">
        <f t="shared" si="22"/>
        <v>1123.5239999999999</v>
      </c>
      <c r="L415" s="51">
        <v>86.126999999999995</v>
      </c>
      <c r="M415" s="51">
        <v>97.247</v>
      </c>
      <c r="N415" s="51">
        <v>940.15</v>
      </c>
      <c r="O415" s="2"/>
    </row>
    <row r="416" spans="1:15" x14ac:dyDescent="0.25">
      <c r="A416" s="56" t="s">
        <v>228</v>
      </c>
      <c r="B416" s="51">
        <v>53.654000000000003</v>
      </c>
      <c r="C416" s="51">
        <v>37.167000000000002</v>
      </c>
      <c r="D416" s="51">
        <f t="shared" si="21"/>
        <v>16.487000000000002</v>
      </c>
      <c r="E416" s="51">
        <v>0.97099999999999997</v>
      </c>
      <c r="F416" s="51">
        <v>0.97799999999999998</v>
      </c>
      <c r="G416" s="51">
        <v>14.538</v>
      </c>
      <c r="H416" s="51"/>
      <c r="I416" s="51">
        <v>8635.9560000000001</v>
      </c>
      <c r="J416" s="51">
        <v>7319.72</v>
      </c>
      <c r="K416" s="51">
        <f t="shared" si="22"/>
        <v>1316.2339999999999</v>
      </c>
      <c r="L416" s="51">
        <v>91.091999999999999</v>
      </c>
      <c r="M416" s="51">
        <v>123.554</v>
      </c>
      <c r="N416" s="51">
        <v>1101.588</v>
      </c>
      <c r="O416" s="2"/>
    </row>
    <row r="417" spans="1:15" x14ac:dyDescent="0.25">
      <c r="A417" s="56" t="s">
        <v>229</v>
      </c>
      <c r="B417" s="51">
        <v>48.475999999999999</v>
      </c>
      <c r="C417" s="51">
        <v>34.28</v>
      </c>
      <c r="D417" s="51">
        <f t="shared" si="21"/>
        <v>14.196000000000002</v>
      </c>
      <c r="E417" s="51">
        <v>0.93100000000000005</v>
      </c>
      <c r="F417" s="51">
        <v>1.413</v>
      </c>
      <c r="G417" s="51">
        <v>11.852</v>
      </c>
      <c r="H417" s="51"/>
      <c r="I417" s="51">
        <v>8250.1990000000005</v>
      </c>
      <c r="J417" s="51">
        <v>6896.982</v>
      </c>
      <c r="K417" s="51">
        <f t="shared" si="22"/>
        <v>1353.2160000000001</v>
      </c>
      <c r="L417" s="51">
        <v>91.566000000000003</v>
      </c>
      <c r="M417" s="51">
        <v>131.63200000000001</v>
      </c>
      <c r="N417" s="51">
        <v>1130.018</v>
      </c>
      <c r="O417" s="2"/>
    </row>
    <row r="418" spans="1:15" x14ac:dyDescent="0.25">
      <c r="A418" s="56" t="s">
        <v>230</v>
      </c>
      <c r="B418" s="51">
        <v>43.453000000000003</v>
      </c>
      <c r="C418" s="51">
        <v>31.52</v>
      </c>
      <c r="D418" s="51">
        <f t="shared" si="21"/>
        <v>11.933</v>
      </c>
      <c r="E418" s="51">
        <v>0.96899999999999997</v>
      </c>
      <c r="F418" s="51">
        <v>0.90200000000000002</v>
      </c>
      <c r="G418" s="51">
        <v>10.061999999999999</v>
      </c>
      <c r="H418" s="51"/>
      <c r="I418" s="51">
        <v>7422.6750000000002</v>
      </c>
      <c r="J418" s="51">
        <v>6389.857</v>
      </c>
      <c r="K418" s="51">
        <f t="shared" si="22"/>
        <v>1032.817</v>
      </c>
      <c r="L418" s="51">
        <v>93.528000000000006</v>
      </c>
      <c r="M418" s="51">
        <v>88.784000000000006</v>
      </c>
      <c r="N418" s="51">
        <v>850.505</v>
      </c>
      <c r="O418" s="2"/>
    </row>
    <row r="419" spans="1:15" x14ac:dyDescent="0.25">
      <c r="A419" s="56" t="s">
        <v>231</v>
      </c>
      <c r="B419" s="51">
        <v>40.905000000000001</v>
      </c>
      <c r="C419" s="51">
        <v>29.603999999999999</v>
      </c>
      <c r="D419" s="51">
        <f t="shared" si="21"/>
        <v>11.301</v>
      </c>
      <c r="E419" s="51">
        <v>0.81699999999999995</v>
      </c>
      <c r="F419" s="51">
        <v>0.85899999999999999</v>
      </c>
      <c r="G419" s="51">
        <v>9.625</v>
      </c>
      <c r="H419" s="51"/>
      <c r="I419" s="51">
        <v>7122.2449999999999</v>
      </c>
      <c r="J419" s="51">
        <v>6055.982</v>
      </c>
      <c r="K419" s="51">
        <f t="shared" si="22"/>
        <v>1066.2619999999999</v>
      </c>
      <c r="L419" s="51">
        <v>81.192999999999998</v>
      </c>
      <c r="M419" s="51">
        <v>83.838999999999999</v>
      </c>
      <c r="N419" s="51">
        <v>901.23</v>
      </c>
      <c r="O419" s="2"/>
    </row>
    <row r="420" spans="1:15" x14ac:dyDescent="0.25">
      <c r="A420" s="56" t="s">
        <v>232</v>
      </c>
      <c r="B420" s="51">
        <v>47.591999999999999</v>
      </c>
      <c r="C420" s="51">
        <v>30.603000000000002</v>
      </c>
      <c r="D420" s="51">
        <f t="shared" si="21"/>
        <v>16.989000000000001</v>
      </c>
      <c r="E420" s="51">
        <v>0.91700000000000004</v>
      </c>
      <c r="F420" s="51">
        <v>1.091</v>
      </c>
      <c r="G420" s="51">
        <v>14.981</v>
      </c>
      <c r="H420" s="51"/>
      <c r="I420" s="51">
        <v>7941.3280000000004</v>
      </c>
      <c r="J420" s="51">
        <v>6259.085</v>
      </c>
      <c r="K420" s="51">
        <f t="shared" si="22"/>
        <v>1682.241</v>
      </c>
      <c r="L420" s="51">
        <v>88.980999999999995</v>
      </c>
      <c r="M420" s="51">
        <v>103.574</v>
      </c>
      <c r="N420" s="51">
        <v>1489.6859999999999</v>
      </c>
      <c r="O420" s="2"/>
    </row>
    <row r="421" spans="1:15" x14ac:dyDescent="0.25">
      <c r="A421" s="56" t="s">
        <v>233</v>
      </c>
      <c r="B421" s="51">
        <v>36.28</v>
      </c>
      <c r="C421" s="51">
        <v>26.236999999999998</v>
      </c>
      <c r="D421" s="51">
        <f t="shared" si="21"/>
        <v>10.043000000000001</v>
      </c>
      <c r="E421" s="51">
        <v>0.49199999999999999</v>
      </c>
      <c r="F421" s="51">
        <v>0.80500000000000005</v>
      </c>
      <c r="G421" s="51">
        <v>8.7460000000000004</v>
      </c>
      <c r="H421" s="51"/>
      <c r="I421" s="51">
        <v>6417.3249999999998</v>
      </c>
      <c r="J421" s="51">
        <v>5536.1660000000002</v>
      </c>
      <c r="K421" s="51">
        <f t="shared" si="22"/>
        <v>881.15800000000002</v>
      </c>
      <c r="L421" s="51">
        <v>69.465000000000003</v>
      </c>
      <c r="M421" s="51">
        <v>94.495999999999995</v>
      </c>
      <c r="N421" s="51">
        <v>717.197</v>
      </c>
      <c r="O421" s="2"/>
    </row>
    <row r="422" spans="1:15" x14ac:dyDescent="0.25">
      <c r="A422" s="56" t="s">
        <v>234</v>
      </c>
      <c r="B422" s="51">
        <v>37.662999999999997</v>
      </c>
      <c r="C422" s="51">
        <v>26.547999999999998</v>
      </c>
      <c r="D422" s="51">
        <f t="shared" si="21"/>
        <v>11.114999999999998</v>
      </c>
      <c r="E422" s="51">
        <v>0.58499999999999996</v>
      </c>
      <c r="F422" s="51">
        <v>0.497</v>
      </c>
      <c r="G422" s="51">
        <v>10.032999999999999</v>
      </c>
      <c r="H422" s="51"/>
      <c r="I422" s="51">
        <v>6378.2120000000004</v>
      </c>
      <c r="J422" s="51">
        <v>5417.8360000000002</v>
      </c>
      <c r="K422" s="51">
        <f t="shared" si="22"/>
        <v>960.37399999999991</v>
      </c>
      <c r="L422" s="51">
        <v>66.646000000000001</v>
      </c>
      <c r="M422" s="51">
        <v>46.600999999999999</v>
      </c>
      <c r="N422" s="51">
        <v>847.12699999999995</v>
      </c>
      <c r="O422" s="2"/>
    </row>
    <row r="423" spans="1:15" x14ac:dyDescent="0.25">
      <c r="A423" s="56" t="s">
        <v>235</v>
      </c>
      <c r="B423" s="51">
        <v>54.408000000000001</v>
      </c>
      <c r="C423" s="51">
        <v>37.783999999999999</v>
      </c>
      <c r="D423" s="51">
        <f t="shared" si="21"/>
        <v>16.623999999999999</v>
      </c>
      <c r="E423" s="51">
        <v>0.96799999999999997</v>
      </c>
      <c r="F423" s="51">
        <v>0.52100000000000002</v>
      </c>
      <c r="G423" s="51">
        <v>15.135</v>
      </c>
      <c r="H423" s="51"/>
      <c r="I423" s="51">
        <v>9194.5040000000008</v>
      </c>
      <c r="J423" s="51">
        <v>7728.0529999999999</v>
      </c>
      <c r="K423" s="51">
        <f t="shared" si="22"/>
        <v>1466.4490000000001</v>
      </c>
      <c r="L423" s="51">
        <v>109.795</v>
      </c>
      <c r="M423" s="51">
        <v>56.066000000000003</v>
      </c>
      <c r="N423" s="51">
        <v>1300.588</v>
      </c>
      <c r="O423" s="2"/>
    </row>
    <row r="424" spans="1:15" x14ac:dyDescent="0.25">
      <c r="A424" s="56" t="s">
        <v>236</v>
      </c>
      <c r="B424" s="51">
        <v>50.69</v>
      </c>
      <c r="C424" s="51">
        <v>37.244999999999997</v>
      </c>
      <c r="D424" s="51">
        <f t="shared" si="21"/>
        <v>13.445</v>
      </c>
      <c r="E424" s="51">
        <v>0.88300000000000001</v>
      </c>
      <c r="F424" s="51">
        <v>0.96899999999999997</v>
      </c>
      <c r="G424" s="51">
        <v>11.593</v>
      </c>
      <c r="H424" s="51"/>
      <c r="I424" s="51">
        <v>8806.1790000000001</v>
      </c>
      <c r="J424" s="51">
        <v>7620.7489999999998</v>
      </c>
      <c r="K424" s="51">
        <f t="shared" si="22"/>
        <v>1185.4290000000001</v>
      </c>
      <c r="L424" s="51">
        <v>77.683999999999997</v>
      </c>
      <c r="M424" s="51">
        <v>86.472999999999999</v>
      </c>
      <c r="N424" s="51">
        <v>1021.272</v>
      </c>
      <c r="O424" s="2"/>
    </row>
    <row r="425" spans="1:15" x14ac:dyDescent="0.25">
      <c r="A425" s="56" t="s">
        <v>237</v>
      </c>
      <c r="B425" s="51">
        <v>57.322000000000003</v>
      </c>
      <c r="C425" s="51">
        <v>39.691000000000003</v>
      </c>
      <c r="D425" s="51">
        <f t="shared" si="21"/>
        <v>17.631</v>
      </c>
      <c r="E425" s="51">
        <v>0.99099999999999999</v>
      </c>
      <c r="F425" s="51">
        <v>0.85799999999999998</v>
      </c>
      <c r="G425" s="51">
        <v>15.782</v>
      </c>
      <c r="H425" s="51"/>
      <c r="I425" s="51">
        <v>9600.9979999999996</v>
      </c>
      <c r="J425" s="51">
        <v>8032.7629999999999</v>
      </c>
      <c r="K425" s="51">
        <f t="shared" si="22"/>
        <v>1568.2329999999999</v>
      </c>
      <c r="L425" s="51">
        <v>103.92</v>
      </c>
      <c r="M425" s="51">
        <v>74.506</v>
      </c>
      <c r="N425" s="51">
        <v>1389.807</v>
      </c>
      <c r="O425" s="2"/>
    </row>
    <row r="426" spans="1:15" x14ac:dyDescent="0.25">
      <c r="A426" s="56" t="s">
        <v>238</v>
      </c>
      <c r="B426" s="51">
        <v>63.814</v>
      </c>
      <c r="C426" s="51">
        <v>41.472999999999999</v>
      </c>
      <c r="D426" s="51">
        <f t="shared" si="21"/>
        <v>22.341000000000001</v>
      </c>
      <c r="E426" s="51">
        <v>1.1930000000000001</v>
      </c>
      <c r="F426" s="51">
        <v>0.89700000000000002</v>
      </c>
      <c r="G426" s="51">
        <v>20.251000000000001</v>
      </c>
      <c r="H426" s="51"/>
      <c r="I426" s="51">
        <v>10344.549000000001</v>
      </c>
      <c r="J426" s="51">
        <v>8562.4369999999999</v>
      </c>
      <c r="K426" s="51">
        <f t="shared" si="22"/>
        <v>1782.1100000000001</v>
      </c>
      <c r="L426" s="51">
        <v>108.684</v>
      </c>
      <c r="M426" s="51">
        <v>94.179000000000002</v>
      </c>
      <c r="N426" s="51">
        <v>1579.2470000000001</v>
      </c>
      <c r="O426" s="2"/>
    </row>
    <row r="427" spans="1:15" x14ac:dyDescent="0.25">
      <c r="A427" s="56" t="s">
        <v>239</v>
      </c>
      <c r="B427" s="51">
        <v>52.606000000000002</v>
      </c>
      <c r="C427" s="51">
        <v>35.875999999999998</v>
      </c>
      <c r="D427" s="51">
        <f t="shared" si="21"/>
        <v>16.73</v>
      </c>
      <c r="E427" s="51">
        <v>1.0549999999999999</v>
      </c>
      <c r="F427" s="51">
        <v>0.85799999999999998</v>
      </c>
      <c r="G427" s="51">
        <v>14.817</v>
      </c>
      <c r="H427" s="51"/>
      <c r="I427" s="51">
        <v>8699.5879999999997</v>
      </c>
      <c r="J427" s="51">
        <v>7372.2380000000003</v>
      </c>
      <c r="K427" s="51">
        <f t="shared" si="22"/>
        <v>1327.3489999999999</v>
      </c>
      <c r="L427" s="51">
        <v>103.265</v>
      </c>
      <c r="M427" s="51">
        <v>89.41</v>
      </c>
      <c r="N427" s="51">
        <v>1134.674</v>
      </c>
      <c r="O427" s="2"/>
    </row>
    <row r="428" spans="1:15" x14ac:dyDescent="0.25">
      <c r="A428" s="56" t="s">
        <v>240</v>
      </c>
      <c r="B428" s="51">
        <v>62.579000000000001</v>
      </c>
      <c r="C428" s="51">
        <v>41.557000000000002</v>
      </c>
      <c r="D428" s="51">
        <f t="shared" si="21"/>
        <v>21.021999999999998</v>
      </c>
      <c r="E428" s="51">
        <v>1.254</v>
      </c>
      <c r="F428" s="51">
        <v>1.371</v>
      </c>
      <c r="G428" s="51">
        <v>18.396999999999998</v>
      </c>
      <c r="H428" s="51"/>
      <c r="I428" s="51">
        <v>10400.671</v>
      </c>
      <c r="J428" s="51">
        <v>8373.4040000000005</v>
      </c>
      <c r="K428" s="51">
        <f t="shared" si="22"/>
        <v>2027.2650000000001</v>
      </c>
      <c r="L428" s="51">
        <v>122.89100000000001</v>
      </c>
      <c r="M428" s="51">
        <v>160.387</v>
      </c>
      <c r="N428" s="51">
        <v>1743.9870000000001</v>
      </c>
      <c r="O428" s="2"/>
    </row>
    <row r="429" spans="1:15" x14ac:dyDescent="0.25">
      <c r="A429" s="56" t="s">
        <v>241</v>
      </c>
      <c r="B429" s="51">
        <v>53.243000000000002</v>
      </c>
      <c r="C429" s="51">
        <v>36.32</v>
      </c>
      <c r="D429" s="51">
        <f t="shared" si="21"/>
        <v>16.923000000000002</v>
      </c>
      <c r="E429" s="51">
        <v>0.94599999999999995</v>
      </c>
      <c r="F429" s="51">
        <v>0.90800000000000003</v>
      </c>
      <c r="G429" s="51">
        <v>15.069000000000001</v>
      </c>
      <c r="H429" s="51"/>
      <c r="I429" s="51">
        <v>9076.5259999999998</v>
      </c>
      <c r="J429" s="51">
        <v>7483.4110000000001</v>
      </c>
      <c r="K429" s="51">
        <f t="shared" si="22"/>
        <v>1593.1130000000001</v>
      </c>
      <c r="L429" s="51">
        <v>82.504999999999995</v>
      </c>
      <c r="M429" s="51">
        <v>85.611999999999995</v>
      </c>
      <c r="N429" s="51">
        <v>1424.9960000000001</v>
      </c>
      <c r="O429" s="2"/>
    </row>
    <row r="430" spans="1:15" x14ac:dyDescent="0.25">
      <c r="A430" s="56" t="s">
        <v>242</v>
      </c>
      <c r="B430" s="51">
        <v>51.981999999999999</v>
      </c>
      <c r="C430" s="51">
        <v>34.356999999999999</v>
      </c>
      <c r="D430" s="51">
        <f t="shared" si="21"/>
        <v>17.625</v>
      </c>
      <c r="E430" s="51">
        <v>0.94699999999999995</v>
      </c>
      <c r="F430" s="51">
        <v>1.004</v>
      </c>
      <c r="G430" s="51">
        <v>15.673999999999999</v>
      </c>
      <c r="H430" s="51"/>
      <c r="I430" s="51">
        <v>8508.1299999999992</v>
      </c>
      <c r="J430" s="51">
        <v>7107.1310000000003</v>
      </c>
      <c r="K430" s="51">
        <f t="shared" si="22"/>
        <v>1400.9969999999998</v>
      </c>
      <c r="L430" s="51">
        <v>81.950999999999993</v>
      </c>
      <c r="M430" s="51">
        <v>97.350999999999999</v>
      </c>
      <c r="N430" s="51">
        <v>1221.6949999999999</v>
      </c>
      <c r="O430" s="2"/>
    </row>
    <row r="431" spans="1:15" x14ac:dyDescent="0.25">
      <c r="A431" s="56" t="s">
        <v>243</v>
      </c>
      <c r="B431" s="51">
        <v>51.9</v>
      </c>
      <c r="C431" s="51">
        <v>31.608000000000001</v>
      </c>
      <c r="D431" s="51">
        <f t="shared" si="21"/>
        <v>20.292000000000002</v>
      </c>
      <c r="E431" s="51">
        <v>1.103</v>
      </c>
      <c r="F431" s="51">
        <v>0.68300000000000005</v>
      </c>
      <c r="G431" s="51">
        <v>18.506</v>
      </c>
      <c r="H431" s="51"/>
      <c r="I431" s="51">
        <v>8643.7420000000002</v>
      </c>
      <c r="J431" s="51">
        <v>6575.5150000000003</v>
      </c>
      <c r="K431" s="51">
        <f t="shared" si="22"/>
        <v>2068.2260000000001</v>
      </c>
      <c r="L431" s="51">
        <v>104.289</v>
      </c>
      <c r="M431" s="51">
        <v>76.745000000000005</v>
      </c>
      <c r="N431" s="51">
        <v>1887.192</v>
      </c>
      <c r="O431" s="2"/>
    </row>
    <row r="432" spans="1:15" x14ac:dyDescent="0.25">
      <c r="A432" s="56" t="s">
        <v>244</v>
      </c>
      <c r="B432" s="51">
        <v>51.573999999999998</v>
      </c>
      <c r="C432" s="51">
        <v>29.802</v>
      </c>
      <c r="D432" s="51">
        <f t="shared" si="21"/>
        <v>21.771999999999998</v>
      </c>
      <c r="E432" s="51">
        <v>0.72899999999999998</v>
      </c>
      <c r="F432" s="51">
        <v>1.0369999999999999</v>
      </c>
      <c r="G432" s="51">
        <v>20.006</v>
      </c>
      <c r="H432" s="51"/>
      <c r="I432" s="51">
        <v>7980.8249999999998</v>
      </c>
      <c r="J432" s="51">
        <v>6002.5230000000001</v>
      </c>
      <c r="K432" s="51">
        <f t="shared" si="22"/>
        <v>1978.3</v>
      </c>
      <c r="L432" s="51">
        <v>80.683000000000007</v>
      </c>
      <c r="M432" s="51">
        <v>117.211</v>
      </c>
      <c r="N432" s="51">
        <v>1780.4059999999999</v>
      </c>
      <c r="O432" s="2"/>
    </row>
    <row r="433" spans="1:15" x14ac:dyDescent="0.25">
      <c r="A433" s="56" t="s">
        <v>245</v>
      </c>
      <c r="B433" s="51">
        <v>47.822000000000003</v>
      </c>
      <c r="C433" s="51">
        <v>30.488</v>
      </c>
      <c r="D433" s="51">
        <f t="shared" si="21"/>
        <v>17.334</v>
      </c>
      <c r="E433" s="51">
        <v>0.752</v>
      </c>
      <c r="F433" s="51">
        <v>0.65200000000000002</v>
      </c>
      <c r="G433" s="51">
        <v>15.93</v>
      </c>
      <c r="H433" s="51"/>
      <c r="I433" s="51">
        <v>7727.7650000000003</v>
      </c>
      <c r="J433" s="51">
        <v>6208.4920000000002</v>
      </c>
      <c r="K433" s="51">
        <f t="shared" si="22"/>
        <v>1519.2719999999999</v>
      </c>
      <c r="L433" s="51">
        <v>76.010999999999996</v>
      </c>
      <c r="M433" s="51">
        <v>64.921999999999997</v>
      </c>
      <c r="N433" s="51">
        <v>1378.3389999999999</v>
      </c>
      <c r="O433" s="2"/>
    </row>
    <row r="434" spans="1:15" x14ac:dyDescent="0.25">
      <c r="A434" s="56" t="s">
        <v>246</v>
      </c>
      <c r="B434" s="51">
        <v>53.472999999999999</v>
      </c>
      <c r="C434" s="51">
        <v>35.728999999999999</v>
      </c>
      <c r="D434" s="51">
        <f t="shared" si="21"/>
        <v>17.744</v>
      </c>
      <c r="E434" s="51">
        <v>0.85099999999999998</v>
      </c>
      <c r="F434" s="51">
        <v>0.90200000000000002</v>
      </c>
      <c r="G434" s="51">
        <v>15.991</v>
      </c>
      <c r="H434" s="51"/>
      <c r="I434" s="51">
        <v>9084.6409999999996</v>
      </c>
      <c r="J434" s="51">
        <v>7207.0959999999995</v>
      </c>
      <c r="K434" s="51">
        <f t="shared" si="22"/>
        <v>1877.5429999999999</v>
      </c>
      <c r="L434" s="51">
        <v>82.561999999999998</v>
      </c>
      <c r="M434" s="51">
        <v>101.651</v>
      </c>
      <c r="N434" s="51">
        <v>1693.33</v>
      </c>
      <c r="O434" s="2"/>
    </row>
    <row r="435" spans="1:15" x14ac:dyDescent="0.25">
      <c r="A435" s="56" t="s">
        <v>247</v>
      </c>
      <c r="B435" s="51">
        <v>69.474999999999994</v>
      </c>
      <c r="C435" s="51">
        <v>42.918999999999997</v>
      </c>
      <c r="D435" s="51">
        <f t="shared" si="21"/>
        <v>26.556000000000001</v>
      </c>
      <c r="E435" s="51">
        <v>0.95299999999999996</v>
      </c>
      <c r="F435" s="51">
        <v>1.0940000000000001</v>
      </c>
      <c r="G435" s="51">
        <v>24.509</v>
      </c>
      <c r="H435" s="51"/>
      <c r="I435" s="51">
        <v>11321.625</v>
      </c>
      <c r="J435" s="51">
        <v>8945.1869999999999</v>
      </c>
      <c r="K435" s="51">
        <f t="shared" si="22"/>
        <v>2376.4360000000001</v>
      </c>
      <c r="L435" s="51">
        <v>88.340999999999994</v>
      </c>
      <c r="M435" s="51">
        <v>105.081</v>
      </c>
      <c r="N435" s="51">
        <v>2183.0140000000001</v>
      </c>
      <c r="O435" s="2"/>
    </row>
    <row r="436" spans="1:15" x14ac:dyDescent="0.25">
      <c r="A436" s="56" t="s">
        <v>248</v>
      </c>
      <c r="B436" s="51">
        <v>64.149000000000001</v>
      </c>
      <c r="C436" s="51">
        <v>44.539000000000001</v>
      </c>
      <c r="D436" s="51">
        <f t="shared" si="21"/>
        <v>19.610000000000003</v>
      </c>
      <c r="E436" s="51">
        <v>1.1539999999999999</v>
      </c>
      <c r="F436" s="51">
        <v>0.75700000000000001</v>
      </c>
      <c r="G436" s="51">
        <v>17.699000000000002</v>
      </c>
      <c r="H436" s="51"/>
      <c r="I436" s="51">
        <v>11098.691999999999</v>
      </c>
      <c r="J436" s="51">
        <v>9364.0830000000005</v>
      </c>
      <c r="K436" s="51">
        <f t="shared" si="22"/>
        <v>1734.607</v>
      </c>
      <c r="L436" s="51">
        <v>110.307</v>
      </c>
      <c r="M436" s="51">
        <v>72.135999999999996</v>
      </c>
      <c r="N436" s="51">
        <v>1552.164</v>
      </c>
      <c r="O436" s="2"/>
    </row>
    <row r="437" spans="1:15" x14ac:dyDescent="0.25">
      <c r="A437" s="56" t="s">
        <v>249</v>
      </c>
      <c r="B437" s="51">
        <v>77.652000000000001</v>
      </c>
      <c r="C437" s="51">
        <v>50.271000000000001</v>
      </c>
      <c r="D437" s="51">
        <f t="shared" si="21"/>
        <v>27.381</v>
      </c>
      <c r="E437" s="51">
        <v>1.2290000000000001</v>
      </c>
      <c r="F437" s="51">
        <v>0.9</v>
      </c>
      <c r="G437" s="51">
        <v>25.251999999999999</v>
      </c>
      <c r="H437" s="51"/>
      <c r="I437" s="51">
        <v>13144.165999999999</v>
      </c>
      <c r="J437" s="51">
        <v>10625.079</v>
      </c>
      <c r="K437" s="51">
        <f t="shared" si="22"/>
        <v>2519.085</v>
      </c>
      <c r="L437" s="51">
        <v>126.724</v>
      </c>
      <c r="M437" s="51">
        <v>106.68600000000001</v>
      </c>
      <c r="N437" s="51">
        <v>2285.6750000000002</v>
      </c>
      <c r="O437" s="2"/>
    </row>
    <row r="438" spans="1:15" x14ac:dyDescent="0.25">
      <c r="A438" s="56" t="s">
        <v>250</v>
      </c>
      <c r="B438" s="51">
        <v>75.899000000000001</v>
      </c>
      <c r="C438" s="51">
        <v>48.088999999999999</v>
      </c>
      <c r="D438" s="51">
        <f t="shared" si="21"/>
        <v>27.81</v>
      </c>
      <c r="E438" s="51">
        <v>1.1579999999999999</v>
      </c>
      <c r="F438" s="51">
        <v>0.97599999999999998</v>
      </c>
      <c r="G438" s="51">
        <v>25.675999999999998</v>
      </c>
      <c r="H438" s="51"/>
      <c r="I438" s="51">
        <v>13190.004000000001</v>
      </c>
      <c r="J438" s="51">
        <v>10314.448</v>
      </c>
      <c r="K438" s="51">
        <f t="shared" si="22"/>
        <v>2875.5540000000001</v>
      </c>
      <c r="L438" s="51">
        <v>105.801</v>
      </c>
      <c r="M438" s="51">
        <v>113.095</v>
      </c>
      <c r="N438" s="51">
        <v>2656.6579999999999</v>
      </c>
      <c r="O438" s="2"/>
    </row>
    <row r="439" spans="1:15" x14ac:dyDescent="0.25">
      <c r="A439" s="56" t="s">
        <v>251</v>
      </c>
      <c r="B439" s="51">
        <v>74.057000000000002</v>
      </c>
      <c r="C439" s="51">
        <v>47.302999999999997</v>
      </c>
      <c r="D439" s="51">
        <f t="shared" si="21"/>
        <v>26.754000000000001</v>
      </c>
      <c r="E439" s="51">
        <v>1.097</v>
      </c>
      <c r="F439" s="51">
        <v>1.4870000000000001</v>
      </c>
      <c r="G439" s="51">
        <v>24.17</v>
      </c>
      <c r="H439" s="51"/>
      <c r="I439" s="51">
        <v>12765.504000000001</v>
      </c>
      <c r="J439" s="51">
        <v>10255.566999999999</v>
      </c>
      <c r="K439" s="51">
        <f t="shared" si="22"/>
        <v>2509.9359999999997</v>
      </c>
      <c r="L439" s="51">
        <v>113.794</v>
      </c>
      <c r="M439" s="51">
        <v>124.154</v>
      </c>
      <c r="N439" s="51">
        <v>2271.9879999999998</v>
      </c>
      <c r="O439" s="2"/>
    </row>
    <row r="440" spans="1:15" x14ac:dyDescent="0.25">
      <c r="A440" s="56" t="s">
        <v>252</v>
      </c>
      <c r="B440" s="51">
        <v>80.004000000000005</v>
      </c>
      <c r="C440" s="51">
        <v>49.793999999999997</v>
      </c>
      <c r="D440" s="51">
        <f t="shared" si="21"/>
        <v>30.21</v>
      </c>
      <c r="E440" s="51">
        <v>1.2869999999999999</v>
      </c>
      <c r="F440" s="51">
        <v>1.46</v>
      </c>
      <c r="G440" s="51">
        <v>27.463000000000001</v>
      </c>
      <c r="H440" s="51"/>
      <c r="I440" s="51">
        <v>13745.531999999999</v>
      </c>
      <c r="J440" s="51">
        <v>10812.527</v>
      </c>
      <c r="K440" s="51">
        <f t="shared" si="22"/>
        <v>2933.0039999999999</v>
      </c>
      <c r="L440" s="51">
        <v>120.864</v>
      </c>
      <c r="M440" s="51">
        <v>207.63300000000001</v>
      </c>
      <c r="N440" s="51">
        <v>2604.5070000000001</v>
      </c>
      <c r="O440" s="2"/>
    </row>
    <row r="441" spans="1:15" x14ac:dyDescent="0.25">
      <c r="A441" s="56" t="s">
        <v>253</v>
      </c>
      <c r="B441" s="51">
        <v>73.656000000000006</v>
      </c>
      <c r="C441" s="51">
        <v>43.302</v>
      </c>
      <c r="D441" s="51">
        <f t="shared" si="21"/>
        <v>30.353999999999999</v>
      </c>
      <c r="E441" s="51">
        <v>1.248</v>
      </c>
      <c r="F441" s="51">
        <v>1.016</v>
      </c>
      <c r="G441" s="51">
        <v>28.09</v>
      </c>
      <c r="H441" s="51"/>
      <c r="I441" s="51">
        <v>12407.382</v>
      </c>
      <c r="J441" s="51">
        <v>9429.2819999999992</v>
      </c>
      <c r="K441" s="51">
        <f t="shared" si="22"/>
        <v>2978.098</v>
      </c>
      <c r="L441" s="51">
        <v>113.386</v>
      </c>
      <c r="M441" s="51">
        <v>109.461</v>
      </c>
      <c r="N441" s="51">
        <v>2755.2510000000002</v>
      </c>
      <c r="O441" s="2"/>
    </row>
    <row r="442" spans="1:15" x14ac:dyDescent="0.25">
      <c r="A442" s="56" t="s">
        <v>254</v>
      </c>
      <c r="B442" s="51">
        <v>77.491</v>
      </c>
      <c r="C442" s="51">
        <v>49.552999999999997</v>
      </c>
      <c r="D442" s="51">
        <f t="shared" si="21"/>
        <v>27.937999999999999</v>
      </c>
      <c r="E442" s="51">
        <v>1.27</v>
      </c>
      <c r="F442" s="51">
        <v>1.151</v>
      </c>
      <c r="G442" s="51">
        <v>25.516999999999999</v>
      </c>
      <c r="H442" s="51"/>
      <c r="I442" s="51">
        <v>13287.15</v>
      </c>
      <c r="J442" s="51">
        <v>10656.200999999999</v>
      </c>
      <c r="K442" s="51">
        <f t="shared" si="22"/>
        <v>2630.9480000000003</v>
      </c>
      <c r="L442" s="51">
        <v>128.226</v>
      </c>
      <c r="M442" s="51">
        <v>152.351</v>
      </c>
      <c r="N442" s="51">
        <v>2350.3710000000001</v>
      </c>
      <c r="O442" s="2"/>
    </row>
    <row r="443" spans="1:15" x14ac:dyDescent="0.25">
      <c r="A443" s="56" t="s">
        <v>255</v>
      </c>
      <c r="B443" s="51">
        <v>68.745999999999995</v>
      </c>
      <c r="C443" s="51">
        <v>40.375</v>
      </c>
      <c r="D443" s="51">
        <f t="shared" si="21"/>
        <v>28.370999999999999</v>
      </c>
      <c r="E443" s="51">
        <v>1.31</v>
      </c>
      <c r="F443" s="51">
        <v>1.032</v>
      </c>
      <c r="G443" s="51">
        <v>26.029</v>
      </c>
      <c r="H443" s="51"/>
      <c r="I443" s="51">
        <v>11350.35</v>
      </c>
      <c r="J443" s="51">
        <v>8899.2569999999996</v>
      </c>
      <c r="K443" s="51">
        <f t="shared" si="22"/>
        <v>2451.09</v>
      </c>
      <c r="L443" s="51">
        <v>134.965</v>
      </c>
      <c r="M443" s="51">
        <v>120.642</v>
      </c>
      <c r="N443" s="51">
        <v>2195.4830000000002</v>
      </c>
      <c r="O443" s="2"/>
    </row>
    <row r="444" spans="1:15" x14ac:dyDescent="0.25">
      <c r="A444" s="56" t="s">
        <v>256</v>
      </c>
      <c r="B444" s="51">
        <v>67.233999999999995</v>
      </c>
      <c r="C444" s="51">
        <v>36.332999999999998</v>
      </c>
      <c r="D444" s="51">
        <f t="shared" si="21"/>
        <v>30.901</v>
      </c>
      <c r="E444" s="51">
        <v>0.99299999999999999</v>
      </c>
      <c r="F444" s="51">
        <v>1.1719999999999999</v>
      </c>
      <c r="G444" s="51">
        <v>28.736000000000001</v>
      </c>
      <c r="H444" s="51"/>
      <c r="I444" s="51">
        <v>10608.789000000001</v>
      </c>
      <c r="J444" s="51">
        <v>8040.4979999999996</v>
      </c>
      <c r="K444" s="51">
        <f t="shared" si="22"/>
        <v>2568.29</v>
      </c>
      <c r="L444" s="51">
        <v>119.63500000000001</v>
      </c>
      <c r="M444" s="51">
        <v>124.919</v>
      </c>
      <c r="N444" s="51">
        <v>2323.7359999999999</v>
      </c>
      <c r="O444" s="2"/>
    </row>
    <row r="445" spans="1:15" x14ac:dyDescent="0.25">
      <c r="A445" s="56" t="s">
        <v>257</v>
      </c>
      <c r="B445" s="51">
        <v>65.451999999999998</v>
      </c>
      <c r="C445" s="51">
        <v>40.732999999999997</v>
      </c>
      <c r="D445" s="51">
        <f t="shared" si="21"/>
        <v>24.719000000000001</v>
      </c>
      <c r="E445" s="51">
        <v>1.151</v>
      </c>
      <c r="F445" s="51">
        <v>0.76300000000000001</v>
      </c>
      <c r="G445" s="51">
        <v>22.805</v>
      </c>
      <c r="H445" s="51"/>
      <c r="I445" s="51">
        <v>11516.06</v>
      </c>
      <c r="J445" s="51">
        <v>8971.3979999999992</v>
      </c>
      <c r="K445" s="51">
        <f t="shared" si="22"/>
        <v>2544.6590000000001</v>
      </c>
      <c r="L445" s="51">
        <v>112.664</v>
      </c>
      <c r="M445" s="51">
        <v>77.302999999999997</v>
      </c>
      <c r="N445" s="51">
        <v>2354.692</v>
      </c>
      <c r="O445" s="2"/>
    </row>
    <row r="446" spans="1:15" x14ac:dyDescent="0.25">
      <c r="A446" s="56" t="s">
        <v>258</v>
      </c>
      <c r="B446" s="51">
        <v>67.838999999999999</v>
      </c>
      <c r="C446" s="51">
        <v>42.311999999999998</v>
      </c>
      <c r="D446" s="51">
        <f t="shared" si="21"/>
        <v>25.527000000000001</v>
      </c>
      <c r="E446" s="51">
        <v>1.2769999999999999</v>
      </c>
      <c r="F446" s="51">
        <v>1.133</v>
      </c>
      <c r="G446" s="51">
        <v>23.117000000000001</v>
      </c>
      <c r="H446" s="51"/>
      <c r="I446" s="51">
        <v>11585.789000000001</v>
      </c>
      <c r="J446" s="51">
        <v>9286.9290000000001</v>
      </c>
      <c r="K446" s="51">
        <f t="shared" si="22"/>
        <v>2298.8589999999999</v>
      </c>
      <c r="L446" s="51">
        <v>120.312</v>
      </c>
      <c r="M446" s="51">
        <v>111.84699999999999</v>
      </c>
      <c r="N446" s="51">
        <v>2066.6999999999998</v>
      </c>
      <c r="O446" s="2"/>
    </row>
    <row r="447" spans="1:15" x14ac:dyDescent="0.25">
      <c r="A447" s="56" t="s">
        <v>259</v>
      </c>
      <c r="B447" s="51">
        <v>77.688999999999993</v>
      </c>
      <c r="C447" s="51">
        <v>51.741</v>
      </c>
      <c r="D447" s="51">
        <f t="shared" si="21"/>
        <v>25.948</v>
      </c>
      <c r="E447" s="51">
        <v>1.1359999999999999</v>
      </c>
      <c r="F447" s="51">
        <v>1.05</v>
      </c>
      <c r="G447" s="51">
        <v>23.762</v>
      </c>
      <c r="H447" s="51"/>
      <c r="I447" s="51">
        <v>13926.169</v>
      </c>
      <c r="J447" s="51">
        <v>11392.272999999999</v>
      </c>
      <c r="K447" s="51">
        <f t="shared" si="22"/>
        <v>2533.8939999999998</v>
      </c>
      <c r="L447" s="51">
        <v>123.61499999999999</v>
      </c>
      <c r="M447" s="51">
        <v>110.518</v>
      </c>
      <c r="N447" s="51">
        <v>2299.761</v>
      </c>
      <c r="O447" s="2"/>
    </row>
    <row r="448" spans="1:15" x14ac:dyDescent="0.25">
      <c r="A448" s="56" t="s">
        <v>260</v>
      </c>
      <c r="B448" s="51">
        <v>92.799000000000007</v>
      </c>
      <c r="C448" s="51">
        <v>60.152000000000001</v>
      </c>
      <c r="D448" s="51">
        <f t="shared" si="21"/>
        <v>32.646999999999998</v>
      </c>
      <c r="E448" s="51">
        <v>1.49</v>
      </c>
      <c r="F448" s="51">
        <v>0.98799999999999999</v>
      </c>
      <c r="G448" s="51">
        <v>30.169</v>
      </c>
      <c r="H448" s="51"/>
      <c r="I448" s="51">
        <v>16048.487999999999</v>
      </c>
      <c r="J448" s="51">
        <v>13003.773999999999</v>
      </c>
      <c r="K448" s="51">
        <f t="shared" si="22"/>
        <v>3044.7129999999997</v>
      </c>
      <c r="L448" s="51">
        <v>167.983</v>
      </c>
      <c r="M448" s="51">
        <v>104.49</v>
      </c>
      <c r="N448" s="51">
        <v>2772.24</v>
      </c>
      <c r="O448" s="2"/>
    </row>
    <row r="449" spans="1:15" x14ac:dyDescent="0.25">
      <c r="A449" s="56" t="s">
        <v>261</v>
      </c>
      <c r="B449" s="51">
        <v>97.171999999999997</v>
      </c>
      <c r="C449" s="51">
        <v>62.843000000000004</v>
      </c>
      <c r="D449" s="51">
        <f t="shared" si="21"/>
        <v>34.329000000000001</v>
      </c>
      <c r="E449" s="51">
        <v>1.288</v>
      </c>
      <c r="F449" s="51">
        <v>1.32</v>
      </c>
      <c r="G449" s="51">
        <v>31.721</v>
      </c>
      <c r="H449" s="51"/>
      <c r="I449" s="51">
        <v>16997.756000000001</v>
      </c>
      <c r="J449" s="51">
        <v>13590.123</v>
      </c>
      <c r="K449" s="51">
        <f t="shared" si="22"/>
        <v>3407.6319999999996</v>
      </c>
      <c r="L449" s="51">
        <v>131.892</v>
      </c>
      <c r="M449" s="51">
        <v>150.47300000000001</v>
      </c>
      <c r="N449" s="51">
        <v>3125.2669999999998</v>
      </c>
      <c r="O449" s="2"/>
    </row>
    <row r="450" spans="1:15" x14ac:dyDescent="0.25">
      <c r="A450" s="56" t="s">
        <v>263</v>
      </c>
      <c r="B450" s="51">
        <v>85.744</v>
      </c>
      <c r="C450" s="51">
        <v>57.426000000000002</v>
      </c>
      <c r="D450" s="51">
        <f t="shared" si="21"/>
        <v>28.317999999999998</v>
      </c>
      <c r="E450" s="51">
        <v>1.3560000000000001</v>
      </c>
      <c r="F450" s="51">
        <v>1.143</v>
      </c>
      <c r="G450" s="51">
        <v>25.818999999999999</v>
      </c>
      <c r="H450" s="51"/>
      <c r="I450" s="51">
        <v>15666.239</v>
      </c>
      <c r="J450" s="51">
        <v>12719.048000000001</v>
      </c>
      <c r="K450" s="51">
        <f t="shared" si="22"/>
        <v>2947.19</v>
      </c>
      <c r="L450" s="51">
        <v>131.96299999999999</v>
      </c>
      <c r="M450" s="51">
        <v>133.53299999999999</v>
      </c>
      <c r="N450" s="51">
        <v>2681.694</v>
      </c>
      <c r="O450" s="2"/>
    </row>
    <row r="451" spans="1:15" x14ac:dyDescent="0.25">
      <c r="A451" s="56" t="s">
        <v>264</v>
      </c>
      <c r="B451" s="51">
        <v>90.168000000000006</v>
      </c>
      <c r="C451" s="51">
        <v>58.734000000000002</v>
      </c>
      <c r="D451" s="51">
        <f t="shared" si="21"/>
        <v>31.433999999999997</v>
      </c>
      <c r="E451" s="51">
        <v>1.446</v>
      </c>
      <c r="F451" s="51">
        <v>1.393</v>
      </c>
      <c r="G451" s="51">
        <v>28.594999999999999</v>
      </c>
      <c r="H451" s="51"/>
      <c r="I451" s="51">
        <v>16324.009</v>
      </c>
      <c r="J451" s="51">
        <v>13230.294</v>
      </c>
      <c r="K451" s="51">
        <f t="shared" si="22"/>
        <v>3093.7139999999999</v>
      </c>
      <c r="L451" s="51">
        <v>161.494</v>
      </c>
      <c r="M451" s="51">
        <v>137.80699999999999</v>
      </c>
      <c r="N451" s="51">
        <v>2794.413</v>
      </c>
      <c r="O451" s="2"/>
    </row>
    <row r="452" spans="1:15" x14ac:dyDescent="0.25">
      <c r="A452" s="56" t="s">
        <v>266</v>
      </c>
      <c r="B452" s="51">
        <v>87.066000000000003</v>
      </c>
      <c r="C452" s="51">
        <v>57.997</v>
      </c>
      <c r="D452" s="51">
        <f t="shared" si="21"/>
        <v>29.069000000000003</v>
      </c>
      <c r="E452" s="51">
        <v>1.268</v>
      </c>
      <c r="F452" s="51">
        <v>1.105</v>
      </c>
      <c r="G452" s="51">
        <v>26.696000000000002</v>
      </c>
      <c r="H452" s="51"/>
      <c r="I452" s="51">
        <v>15842.058999999999</v>
      </c>
      <c r="J452" s="51">
        <v>12981.958000000001</v>
      </c>
      <c r="K452" s="51">
        <f t="shared" si="22"/>
        <v>2860.1010000000001</v>
      </c>
      <c r="L452" s="51">
        <v>139.78100000000001</v>
      </c>
      <c r="M452" s="51">
        <v>107.089</v>
      </c>
      <c r="N452" s="51">
        <v>2613.2310000000002</v>
      </c>
      <c r="O452" s="2"/>
    </row>
    <row r="453" spans="1:15" x14ac:dyDescent="0.25">
      <c r="A453" s="56" t="s">
        <v>267</v>
      </c>
      <c r="B453" s="51">
        <v>83.138000000000005</v>
      </c>
      <c r="C453" s="51">
        <v>50.518999999999998</v>
      </c>
      <c r="D453" s="51">
        <f t="shared" ref="D453:D516" si="23">SUM(E453:G453)</f>
        <v>32.619</v>
      </c>
      <c r="E453" s="51">
        <v>1.1930000000000001</v>
      </c>
      <c r="F453" s="51">
        <v>1.3240000000000001</v>
      </c>
      <c r="G453" s="51">
        <v>30.102</v>
      </c>
      <c r="H453" s="51"/>
      <c r="I453" s="51">
        <v>14655.987999999999</v>
      </c>
      <c r="J453" s="51">
        <v>11443.071</v>
      </c>
      <c r="K453" s="51">
        <f t="shared" ref="K453:K516" si="24">SUM(L453:N453)</f>
        <v>3212.9160000000002</v>
      </c>
      <c r="L453" s="51">
        <v>125.35299999999999</v>
      </c>
      <c r="M453" s="51">
        <v>156.07400000000001</v>
      </c>
      <c r="N453" s="51">
        <v>2931.489</v>
      </c>
      <c r="O453" s="2"/>
    </row>
    <row r="454" spans="1:15" x14ac:dyDescent="0.25">
      <c r="A454" s="56" t="s">
        <v>268</v>
      </c>
      <c r="B454" s="51">
        <v>92.477000000000004</v>
      </c>
      <c r="C454" s="51">
        <v>54.390999999999998</v>
      </c>
      <c r="D454" s="51">
        <f t="shared" si="23"/>
        <v>38.085999999999999</v>
      </c>
      <c r="E454" s="51">
        <v>1.526</v>
      </c>
      <c r="F454" s="51">
        <v>1.224</v>
      </c>
      <c r="G454" s="51">
        <v>35.335999999999999</v>
      </c>
      <c r="H454" s="51"/>
      <c r="I454" s="51">
        <v>16126.975</v>
      </c>
      <c r="J454" s="51">
        <v>12546.734</v>
      </c>
      <c r="K454" s="51">
        <f t="shared" si="24"/>
        <v>3580.239</v>
      </c>
      <c r="L454" s="51">
        <v>186.70400000000001</v>
      </c>
      <c r="M454" s="51">
        <v>123.669</v>
      </c>
      <c r="N454" s="51">
        <v>3269.866</v>
      </c>
      <c r="O454" s="2"/>
    </row>
    <row r="455" spans="1:15" x14ac:dyDescent="0.25">
      <c r="A455" s="56" t="s">
        <v>269</v>
      </c>
      <c r="B455" s="51">
        <v>73.504000000000005</v>
      </c>
      <c r="C455" s="51">
        <v>43.783000000000001</v>
      </c>
      <c r="D455" s="51">
        <f t="shared" si="23"/>
        <v>29.721</v>
      </c>
      <c r="E455" s="51">
        <v>1.03</v>
      </c>
      <c r="F455" s="51">
        <v>0.97799999999999998</v>
      </c>
      <c r="G455" s="51">
        <v>27.713000000000001</v>
      </c>
      <c r="H455" s="51"/>
      <c r="I455" s="51">
        <v>13060.624</v>
      </c>
      <c r="J455" s="51">
        <v>10003.325000000001</v>
      </c>
      <c r="K455" s="51">
        <f t="shared" si="24"/>
        <v>3057.297</v>
      </c>
      <c r="L455" s="51">
        <v>108.82</v>
      </c>
      <c r="M455" s="51">
        <v>106.215</v>
      </c>
      <c r="N455" s="51">
        <v>2842.2620000000002</v>
      </c>
      <c r="O455" s="2"/>
    </row>
    <row r="456" spans="1:15" x14ac:dyDescent="0.25">
      <c r="A456" s="56" t="s">
        <v>270</v>
      </c>
      <c r="B456" s="51">
        <v>77.774000000000001</v>
      </c>
      <c r="C456" s="51">
        <v>40.170999999999999</v>
      </c>
      <c r="D456" s="51">
        <f t="shared" si="23"/>
        <v>37.603000000000002</v>
      </c>
      <c r="E456" s="51">
        <v>1.0249999999999999</v>
      </c>
      <c r="F456" s="51">
        <v>1.363</v>
      </c>
      <c r="G456" s="51">
        <v>35.215000000000003</v>
      </c>
      <c r="H456" s="51"/>
      <c r="I456" s="51">
        <v>13835.933999999999</v>
      </c>
      <c r="J456" s="51">
        <v>9373.9330000000009</v>
      </c>
      <c r="K456" s="51">
        <f t="shared" si="24"/>
        <v>4462</v>
      </c>
      <c r="L456" s="51">
        <v>116.15300000000001</v>
      </c>
      <c r="M456" s="51">
        <v>133.422</v>
      </c>
      <c r="N456" s="51">
        <v>4212.4250000000002</v>
      </c>
      <c r="O456" s="2"/>
    </row>
    <row r="457" spans="1:15" x14ac:dyDescent="0.25">
      <c r="A457" s="56" t="s">
        <v>294</v>
      </c>
      <c r="B457" s="51">
        <v>68.578000000000003</v>
      </c>
      <c r="C457" s="51">
        <v>42.670999999999999</v>
      </c>
      <c r="D457" s="51">
        <f t="shared" si="23"/>
        <v>25.907</v>
      </c>
      <c r="E457" s="51">
        <v>0.995</v>
      </c>
      <c r="F457" s="51">
        <v>1.044</v>
      </c>
      <c r="G457" s="51">
        <v>23.867999999999999</v>
      </c>
      <c r="H457" s="51"/>
      <c r="I457" s="51">
        <v>12418.091</v>
      </c>
      <c r="J457" s="51">
        <v>9705.1360000000004</v>
      </c>
      <c r="K457" s="51">
        <f t="shared" si="24"/>
        <v>2712.9540000000002</v>
      </c>
      <c r="L457" s="51">
        <v>104.205</v>
      </c>
      <c r="M457" s="51">
        <v>109.994</v>
      </c>
      <c r="N457" s="51">
        <v>2498.7550000000001</v>
      </c>
      <c r="O457" s="2"/>
    </row>
    <row r="458" spans="1:15" x14ac:dyDescent="0.25">
      <c r="A458" s="56" t="s">
        <v>272</v>
      </c>
      <c r="B458" s="51">
        <v>72.281999999999996</v>
      </c>
      <c r="C458" s="51">
        <v>42.378999999999998</v>
      </c>
      <c r="D458" s="51">
        <f t="shared" si="23"/>
        <v>29.903000000000002</v>
      </c>
      <c r="E458" s="51">
        <v>1.01</v>
      </c>
      <c r="F458" s="51">
        <v>0.72299999999999998</v>
      </c>
      <c r="G458" s="51">
        <v>28.17</v>
      </c>
      <c r="H458" s="51"/>
      <c r="I458" s="51">
        <v>13406.03</v>
      </c>
      <c r="J458" s="51">
        <v>9647.518</v>
      </c>
      <c r="K458" s="51">
        <f t="shared" si="24"/>
        <v>3758.511</v>
      </c>
      <c r="L458" s="51">
        <v>105.11</v>
      </c>
      <c r="M458" s="51">
        <v>91.376000000000005</v>
      </c>
      <c r="N458" s="51">
        <v>3562.0250000000001</v>
      </c>
      <c r="O458" s="2"/>
    </row>
    <row r="459" spans="1:15" x14ac:dyDescent="0.25">
      <c r="A459" s="56" t="s">
        <v>273</v>
      </c>
      <c r="B459" s="51">
        <v>86.298000000000002</v>
      </c>
      <c r="C459" s="51">
        <v>52.834000000000003</v>
      </c>
      <c r="D459" s="51">
        <f t="shared" si="23"/>
        <v>33.463999999999999</v>
      </c>
      <c r="E459" s="51">
        <v>1.2709999999999999</v>
      </c>
      <c r="F459" s="51">
        <v>0.96899999999999997</v>
      </c>
      <c r="G459" s="51">
        <v>31.224</v>
      </c>
      <c r="H459" s="51"/>
      <c r="I459" s="51">
        <v>15325.085999999999</v>
      </c>
      <c r="J459" s="51">
        <v>12039.207</v>
      </c>
      <c r="K459" s="51">
        <f t="shared" si="24"/>
        <v>3285.8780000000002</v>
      </c>
      <c r="L459" s="51">
        <v>136.52000000000001</v>
      </c>
      <c r="M459" s="51">
        <v>116.80200000000001</v>
      </c>
      <c r="N459" s="51">
        <v>3032.556</v>
      </c>
      <c r="O459" s="2"/>
    </row>
    <row r="460" spans="1:15" x14ac:dyDescent="0.25">
      <c r="A460" s="56" t="s">
        <v>274</v>
      </c>
      <c r="B460" s="51">
        <v>99.097999999999999</v>
      </c>
      <c r="C460" s="51">
        <v>59.765999999999998</v>
      </c>
      <c r="D460" s="51">
        <f t="shared" si="23"/>
        <v>39.332000000000001</v>
      </c>
      <c r="E460" s="51">
        <v>1.304</v>
      </c>
      <c r="F460" s="51">
        <v>1.028</v>
      </c>
      <c r="G460" s="51">
        <v>37</v>
      </c>
      <c r="H460" s="51"/>
      <c r="I460" s="51">
        <v>17874.782999999999</v>
      </c>
      <c r="J460" s="51">
        <v>13622.316999999999</v>
      </c>
      <c r="K460" s="51">
        <f t="shared" si="24"/>
        <v>4252.4639999999999</v>
      </c>
      <c r="L460" s="51">
        <v>153.88900000000001</v>
      </c>
      <c r="M460" s="51">
        <v>124.096</v>
      </c>
      <c r="N460" s="51">
        <v>3974.4789999999998</v>
      </c>
      <c r="O460" s="2"/>
    </row>
    <row r="461" spans="1:15" x14ac:dyDescent="0.25">
      <c r="A461" s="56" t="s">
        <v>275</v>
      </c>
      <c r="B461" s="51">
        <v>93.772999999999996</v>
      </c>
      <c r="C461" s="51">
        <v>60.034999999999997</v>
      </c>
      <c r="D461" s="51">
        <f t="shared" si="23"/>
        <v>33.738</v>
      </c>
      <c r="E461" s="51">
        <v>1.39</v>
      </c>
      <c r="F461" s="51">
        <v>1.194</v>
      </c>
      <c r="G461" s="51">
        <v>31.154</v>
      </c>
      <c r="H461" s="51"/>
      <c r="I461" s="51">
        <v>17698.760999999999</v>
      </c>
      <c r="J461" s="51">
        <v>13884.179</v>
      </c>
      <c r="K461" s="51">
        <f t="shared" si="24"/>
        <v>3814.58</v>
      </c>
      <c r="L461" s="51">
        <v>149.607</v>
      </c>
      <c r="M461" s="51">
        <v>128.97800000000001</v>
      </c>
      <c r="N461" s="51">
        <v>3535.9949999999999</v>
      </c>
      <c r="O461" s="2"/>
    </row>
    <row r="462" spans="1:15" x14ac:dyDescent="0.25">
      <c r="A462" s="56" t="s">
        <v>276</v>
      </c>
      <c r="B462" s="51">
        <v>95.747</v>
      </c>
      <c r="C462" s="51">
        <v>62.276000000000003</v>
      </c>
      <c r="D462" s="51">
        <f t="shared" si="23"/>
        <v>33.471000000000004</v>
      </c>
      <c r="E462" s="51">
        <v>1.8620000000000001</v>
      </c>
      <c r="F462" s="51">
        <v>1.879</v>
      </c>
      <c r="G462" s="51">
        <v>29.73</v>
      </c>
      <c r="H462" s="51"/>
      <c r="I462" s="51">
        <v>17979.579000000002</v>
      </c>
      <c r="J462" s="51">
        <v>14464.557000000001</v>
      </c>
      <c r="K462" s="51">
        <f t="shared" si="24"/>
        <v>3515.0210000000002</v>
      </c>
      <c r="L462" s="51">
        <v>211.358</v>
      </c>
      <c r="M462" s="51">
        <v>132.27199999999999</v>
      </c>
      <c r="N462" s="51">
        <v>3171.3910000000001</v>
      </c>
      <c r="O462" s="2"/>
    </row>
    <row r="463" spans="1:15" x14ac:dyDescent="0.25">
      <c r="A463" s="56" t="s">
        <v>277</v>
      </c>
      <c r="B463" s="51">
        <v>97.132000000000005</v>
      </c>
      <c r="C463" s="51">
        <v>61.009</v>
      </c>
      <c r="D463" s="51">
        <f t="shared" si="23"/>
        <v>36.122999999999998</v>
      </c>
      <c r="E463" s="51">
        <v>1.278</v>
      </c>
      <c r="F463" s="51">
        <v>1.3260000000000001</v>
      </c>
      <c r="G463" s="51">
        <v>33.518999999999998</v>
      </c>
      <c r="H463" s="51"/>
      <c r="I463" s="51">
        <v>18030.68</v>
      </c>
      <c r="J463" s="51">
        <v>13952.499</v>
      </c>
      <c r="K463" s="51">
        <f t="shared" si="24"/>
        <v>4078.1789999999996</v>
      </c>
      <c r="L463" s="51">
        <v>212.53100000000001</v>
      </c>
      <c r="M463" s="51">
        <v>154.37</v>
      </c>
      <c r="N463" s="51">
        <v>3711.2779999999998</v>
      </c>
      <c r="O463" s="2"/>
    </row>
    <row r="464" spans="1:15" x14ac:dyDescent="0.25">
      <c r="A464" s="56" t="s">
        <v>278</v>
      </c>
      <c r="B464" s="51">
        <v>90.263999999999996</v>
      </c>
      <c r="C464" s="51">
        <v>56.295000000000002</v>
      </c>
      <c r="D464" s="51">
        <f t="shared" si="23"/>
        <v>33.969000000000001</v>
      </c>
      <c r="E464" s="51">
        <v>1.208</v>
      </c>
      <c r="F464" s="51">
        <v>1.895</v>
      </c>
      <c r="G464" s="51">
        <v>30.866</v>
      </c>
      <c r="H464" s="51"/>
      <c r="I464" s="51">
        <v>16112.281000000001</v>
      </c>
      <c r="J464" s="51">
        <v>12716.36</v>
      </c>
      <c r="K464" s="51">
        <f t="shared" si="24"/>
        <v>3395.9189999999999</v>
      </c>
      <c r="L464" s="51">
        <v>136.779</v>
      </c>
      <c r="M464" s="51">
        <v>154.00399999999999</v>
      </c>
      <c r="N464" s="51">
        <v>3105.136</v>
      </c>
      <c r="O464" s="2"/>
    </row>
    <row r="465" spans="1:15" x14ac:dyDescent="0.25">
      <c r="A465" s="56" t="s">
        <v>279</v>
      </c>
      <c r="B465" s="51">
        <v>92.703999999999994</v>
      </c>
      <c r="C465" s="51">
        <v>55.984000000000002</v>
      </c>
      <c r="D465" s="51">
        <f t="shared" si="23"/>
        <v>36.72</v>
      </c>
      <c r="E465" s="51">
        <v>1.403</v>
      </c>
      <c r="F465" s="51">
        <v>1.026</v>
      </c>
      <c r="G465" s="51">
        <v>34.290999999999997</v>
      </c>
      <c r="H465" s="51"/>
      <c r="I465" s="51">
        <v>16688.460999999999</v>
      </c>
      <c r="J465" s="51">
        <v>12729.21</v>
      </c>
      <c r="K465" s="51">
        <f t="shared" si="24"/>
        <v>3959.25</v>
      </c>
      <c r="L465" s="51">
        <v>152.18</v>
      </c>
      <c r="M465" s="51">
        <v>126.66</v>
      </c>
      <c r="N465" s="51">
        <v>3680.41</v>
      </c>
      <c r="O465" s="2"/>
    </row>
    <row r="466" spans="1:15" x14ac:dyDescent="0.25">
      <c r="A466" s="56" t="s">
        <v>280</v>
      </c>
      <c r="B466" s="51">
        <v>98.415999999999997</v>
      </c>
      <c r="C466" s="51">
        <v>56.938000000000002</v>
      </c>
      <c r="D466" s="51">
        <f t="shared" si="23"/>
        <v>41.477999999999994</v>
      </c>
      <c r="E466" s="51">
        <v>1.5640000000000001</v>
      </c>
      <c r="F466" s="51">
        <v>1.5529999999999999</v>
      </c>
      <c r="G466" s="51">
        <v>38.360999999999997</v>
      </c>
      <c r="H466" s="51"/>
      <c r="I466" s="51">
        <v>17440.600999999999</v>
      </c>
      <c r="J466" s="51">
        <v>13437.749</v>
      </c>
      <c r="K466" s="51">
        <f t="shared" si="24"/>
        <v>4002.8519999999999</v>
      </c>
      <c r="L466" s="51">
        <v>186.012</v>
      </c>
      <c r="M466" s="51">
        <v>178.22399999999999</v>
      </c>
      <c r="N466" s="51">
        <v>3638.616</v>
      </c>
      <c r="O466" s="2"/>
    </row>
    <row r="467" spans="1:15" x14ac:dyDescent="0.25">
      <c r="A467" s="56" t="s">
        <v>281</v>
      </c>
      <c r="B467" s="51">
        <v>72.83</v>
      </c>
      <c r="C467" s="51">
        <v>42.802</v>
      </c>
      <c r="D467" s="51">
        <f t="shared" si="23"/>
        <v>30.027999999999999</v>
      </c>
      <c r="E467" s="51">
        <v>0.90700000000000003</v>
      </c>
      <c r="F467" s="51">
        <v>1.0489999999999999</v>
      </c>
      <c r="G467" s="51">
        <v>28.071999999999999</v>
      </c>
      <c r="H467" s="51"/>
      <c r="I467" s="51">
        <v>13459.001</v>
      </c>
      <c r="J467" s="51">
        <v>10071.816999999999</v>
      </c>
      <c r="K467" s="51">
        <f t="shared" si="24"/>
        <v>3387.1819999999998</v>
      </c>
      <c r="L467" s="51">
        <v>107.87</v>
      </c>
      <c r="M467" s="51">
        <v>128.346</v>
      </c>
      <c r="N467" s="51">
        <v>3150.9659999999999</v>
      </c>
      <c r="O467" s="2"/>
    </row>
    <row r="468" spans="1:15" x14ac:dyDescent="0.25">
      <c r="A468" s="56" t="s">
        <v>282</v>
      </c>
      <c r="B468" s="51">
        <v>85.001999999999995</v>
      </c>
      <c r="C468" s="51">
        <v>47.329000000000001</v>
      </c>
      <c r="D468" s="51">
        <f t="shared" si="23"/>
        <v>37.673000000000002</v>
      </c>
      <c r="E468" s="51">
        <v>0.93600000000000005</v>
      </c>
      <c r="F468" s="51">
        <v>1.0389999999999999</v>
      </c>
      <c r="G468" s="51">
        <v>35.698</v>
      </c>
      <c r="H468" s="51"/>
      <c r="I468" s="51">
        <v>15097.821</v>
      </c>
      <c r="J468" s="51">
        <v>11129.014999999999</v>
      </c>
      <c r="K468" s="51">
        <f t="shared" si="24"/>
        <v>3968.8049999999998</v>
      </c>
      <c r="L468" s="51">
        <v>140.51400000000001</v>
      </c>
      <c r="M468" s="51">
        <v>143.64599999999999</v>
      </c>
      <c r="N468" s="51">
        <v>3684.645</v>
      </c>
      <c r="O468" s="2"/>
    </row>
    <row r="469" spans="1:15" ht="14.25" x14ac:dyDescent="0.25">
      <c r="A469" s="56" t="s">
        <v>283</v>
      </c>
      <c r="B469" s="51">
        <v>70.994</v>
      </c>
      <c r="C469" s="51">
        <v>44.228999999999999</v>
      </c>
      <c r="D469" s="51">
        <f t="shared" si="23"/>
        <v>26.765000000000001</v>
      </c>
      <c r="E469" s="51">
        <v>0.92500000000000004</v>
      </c>
      <c r="F469" s="51">
        <v>0.752</v>
      </c>
      <c r="G469" s="51">
        <v>25.088000000000001</v>
      </c>
      <c r="H469" s="51"/>
      <c r="I469" s="51">
        <v>13356.841</v>
      </c>
      <c r="J469" s="51">
        <v>10304.277</v>
      </c>
      <c r="K469" s="51">
        <f t="shared" si="24"/>
        <v>3052.5619999999999</v>
      </c>
      <c r="L469" s="51">
        <v>130.39500000000001</v>
      </c>
      <c r="M469" s="51">
        <v>96.450999999999993</v>
      </c>
      <c r="N469" s="51">
        <v>2825.7159999999999</v>
      </c>
      <c r="O469" s="10"/>
    </row>
    <row r="470" spans="1:15" ht="14.25" x14ac:dyDescent="0.25">
      <c r="A470" s="56" t="s">
        <v>286</v>
      </c>
      <c r="B470" s="51">
        <v>78.623000000000005</v>
      </c>
      <c r="C470" s="51">
        <v>44.228000000000002</v>
      </c>
      <c r="D470" s="51">
        <f t="shared" si="23"/>
        <v>34.395000000000003</v>
      </c>
      <c r="E470" s="51">
        <v>0.86499999999999999</v>
      </c>
      <c r="F470" s="51">
        <v>1.0920000000000001</v>
      </c>
      <c r="G470" s="51">
        <v>32.438000000000002</v>
      </c>
      <c r="H470" s="51"/>
      <c r="I470" s="51">
        <v>14390.522999999999</v>
      </c>
      <c r="J470" s="51">
        <v>10539.305</v>
      </c>
      <c r="K470" s="51">
        <f t="shared" si="24"/>
        <v>3851.2159999999999</v>
      </c>
      <c r="L470" s="51">
        <v>146.518</v>
      </c>
      <c r="M470" s="51">
        <v>136.488</v>
      </c>
      <c r="N470" s="51">
        <v>3568.21</v>
      </c>
      <c r="O470" s="10"/>
    </row>
    <row r="471" spans="1:15" ht="14.25" x14ac:dyDescent="0.25">
      <c r="A471" s="56" t="s">
        <v>287</v>
      </c>
      <c r="B471" s="51">
        <v>92.468000000000004</v>
      </c>
      <c r="C471" s="51">
        <v>58.411999999999999</v>
      </c>
      <c r="D471" s="51">
        <f t="shared" si="23"/>
        <v>34.055999999999997</v>
      </c>
      <c r="E471" s="51">
        <v>1.389</v>
      </c>
      <c r="F471" s="51">
        <v>0.90300000000000002</v>
      </c>
      <c r="G471" s="51">
        <v>31.763999999999999</v>
      </c>
      <c r="H471" s="51"/>
      <c r="I471" s="51">
        <v>17785.242999999999</v>
      </c>
      <c r="J471" s="51">
        <v>13756.674000000001</v>
      </c>
      <c r="K471" s="51">
        <f t="shared" si="24"/>
        <v>4028.5679999999998</v>
      </c>
      <c r="L471" s="51">
        <v>175.28899999999999</v>
      </c>
      <c r="M471" s="51">
        <v>121.72199999999999</v>
      </c>
      <c r="N471" s="51">
        <v>3731.5569999999998</v>
      </c>
      <c r="O471" s="10"/>
    </row>
    <row r="472" spans="1:15" ht="14.25" x14ac:dyDescent="0.25">
      <c r="A472" s="56" t="s">
        <v>288</v>
      </c>
      <c r="B472" s="51">
        <v>105.95</v>
      </c>
      <c r="C472" s="51">
        <v>65.176000000000002</v>
      </c>
      <c r="D472" s="51">
        <f t="shared" si="23"/>
        <v>40.774000000000001</v>
      </c>
      <c r="E472" s="51">
        <v>1.27</v>
      </c>
      <c r="F472" s="51">
        <v>1.4510000000000001</v>
      </c>
      <c r="G472" s="51">
        <v>38.052999999999997</v>
      </c>
      <c r="H472" s="51"/>
      <c r="I472" s="51">
        <v>19886.585999999999</v>
      </c>
      <c r="J472" s="51">
        <v>15240.221</v>
      </c>
      <c r="K472" s="51">
        <f t="shared" si="24"/>
        <v>4646.3629999999994</v>
      </c>
      <c r="L472" s="51">
        <v>174.87899999999999</v>
      </c>
      <c r="M472" s="51">
        <v>168.678</v>
      </c>
      <c r="N472" s="51">
        <v>4302.8059999999996</v>
      </c>
      <c r="O472" s="10"/>
    </row>
    <row r="473" spans="1:15" x14ac:dyDescent="0.25">
      <c r="A473" s="56" t="s">
        <v>289</v>
      </c>
      <c r="B473" s="51">
        <v>111.92700000000001</v>
      </c>
      <c r="C473" s="51">
        <v>63.244999999999997</v>
      </c>
      <c r="D473" s="51">
        <f t="shared" si="23"/>
        <v>48.681999999999995</v>
      </c>
      <c r="E473" s="51">
        <v>1.399</v>
      </c>
      <c r="F473" s="51">
        <v>1.532</v>
      </c>
      <c r="G473" s="51">
        <v>45.750999999999998</v>
      </c>
      <c r="H473" s="51"/>
      <c r="I473" s="51">
        <v>20698.376</v>
      </c>
      <c r="J473" s="51">
        <v>14836.476000000001</v>
      </c>
      <c r="K473" s="51">
        <f t="shared" si="24"/>
        <v>5861.8990000000003</v>
      </c>
      <c r="L473" s="51">
        <v>164.202</v>
      </c>
      <c r="M473" s="51">
        <v>192.75800000000001</v>
      </c>
      <c r="N473" s="51">
        <v>5504.9390000000003</v>
      </c>
      <c r="O473" s="2"/>
    </row>
    <row r="474" spans="1:15" x14ac:dyDescent="0.25">
      <c r="A474" s="56" t="s">
        <v>290</v>
      </c>
      <c r="B474" s="51">
        <v>134.82</v>
      </c>
      <c r="C474" s="51">
        <v>71.028999999999996</v>
      </c>
      <c r="D474" s="51">
        <f t="shared" si="23"/>
        <v>63.790999999999997</v>
      </c>
      <c r="E474" s="51">
        <v>1.7290000000000001</v>
      </c>
      <c r="F474" s="51">
        <v>1.8320000000000001</v>
      </c>
      <c r="G474" s="51">
        <v>60.23</v>
      </c>
      <c r="H474" s="51"/>
      <c r="I474" s="51">
        <v>24313.175999999999</v>
      </c>
      <c r="J474" s="51">
        <v>16678.109</v>
      </c>
      <c r="K474" s="51">
        <f t="shared" si="24"/>
        <v>7635.0660000000007</v>
      </c>
      <c r="L474" s="51">
        <v>198.93299999999999</v>
      </c>
      <c r="M474" s="51">
        <v>258.85899999999998</v>
      </c>
      <c r="N474" s="51">
        <v>7177.2740000000003</v>
      </c>
      <c r="O474" s="2"/>
    </row>
    <row r="475" spans="1:15" x14ac:dyDescent="0.25">
      <c r="A475" s="56" t="s">
        <v>296</v>
      </c>
      <c r="B475" s="51">
        <v>103.24</v>
      </c>
      <c r="C475" s="51">
        <v>65.894000000000005</v>
      </c>
      <c r="D475" s="51">
        <f t="shared" si="23"/>
        <v>37.346000000000004</v>
      </c>
      <c r="E475" s="51">
        <v>1.494</v>
      </c>
      <c r="F475" s="51">
        <v>1.252</v>
      </c>
      <c r="G475" s="51">
        <v>34.6</v>
      </c>
      <c r="H475" s="51"/>
      <c r="I475" s="51">
        <v>20001.937999999998</v>
      </c>
      <c r="J475" s="51">
        <v>15637.982</v>
      </c>
      <c r="K475" s="51">
        <f t="shared" si="24"/>
        <v>4363.9549999999999</v>
      </c>
      <c r="L475" s="51">
        <v>170.001</v>
      </c>
      <c r="M475" s="51">
        <v>151.315</v>
      </c>
      <c r="N475" s="51">
        <v>4042.6390000000001</v>
      </c>
      <c r="O475" s="2"/>
    </row>
    <row r="476" spans="1:15" x14ac:dyDescent="0.25">
      <c r="A476" s="56" t="s">
        <v>297</v>
      </c>
      <c r="B476" s="51">
        <v>98.355999999999995</v>
      </c>
      <c r="C476" s="51">
        <v>61.988</v>
      </c>
      <c r="D476" s="51">
        <f t="shared" si="23"/>
        <v>36.368000000000002</v>
      </c>
      <c r="E476" s="51">
        <v>1.4890000000000001</v>
      </c>
      <c r="F476" s="51">
        <v>1.1990000000000001</v>
      </c>
      <c r="G476" s="51">
        <v>33.68</v>
      </c>
      <c r="H476" s="51"/>
      <c r="I476" s="51">
        <v>18615.394</v>
      </c>
      <c r="J476" s="51">
        <v>14525.264999999999</v>
      </c>
      <c r="K476" s="51">
        <f t="shared" si="24"/>
        <v>4090.1279999999997</v>
      </c>
      <c r="L476" s="51">
        <v>176.58699999999999</v>
      </c>
      <c r="M476" s="51">
        <v>183.89599999999999</v>
      </c>
      <c r="N476" s="51">
        <v>3729.645</v>
      </c>
      <c r="O476" s="2"/>
    </row>
    <row r="477" spans="1:15" x14ac:dyDescent="0.25">
      <c r="A477" s="56" t="s">
        <v>298</v>
      </c>
      <c r="B477" s="51">
        <v>98.298000000000002</v>
      </c>
      <c r="C477" s="51">
        <v>60.295999999999999</v>
      </c>
      <c r="D477" s="51">
        <f t="shared" si="23"/>
        <v>38.001999999999995</v>
      </c>
      <c r="E477" s="51">
        <v>1.8280000000000001</v>
      </c>
      <c r="F477" s="51">
        <v>1.6519999999999999</v>
      </c>
      <c r="G477" s="51">
        <v>34.521999999999998</v>
      </c>
      <c r="H477" s="51"/>
      <c r="I477" s="51">
        <v>18881.489000000001</v>
      </c>
      <c r="J477" s="51">
        <v>14155.573</v>
      </c>
      <c r="K477" s="51">
        <f t="shared" si="24"/>
        <v>4725.915</v>
      </c>
      <c r="L477" s="51">
        <v>218.161</v>
      </c>
      <c r="M477" s="51">
        <v>190.57400000000001</v>
      </c>
      <c r="N477" s="51">
        <v>4317.18</v>
      </c>
      <c r="O477" s="2"/>
    </row>
    <row r="478" spans="1:15" x14ac:dyDescent="0.25">
      <c r="A478" s="56" t="s">
        <v>299</v>
      </c>
      <c r="B478" s="51">
        <v>99.334000000000003</v>
      </c>
      <c r="C478" s="51">
        <v>60.264000000000003</v>
      </c>
      <c r="D478" s="51">
        <f t="shared" si="23"/>
        <v>39.07</v>
      </c>
      <c r="E478" s="51">
        <v>1.887</v>
      </c>
      <c r="F478" s="51">
        <v>1.288</v>
      </c>
      <c r="G478" s="51">
        <v>35.895000000000003</v>
      </c>
      <c r="H478" s="51"/>
      <c r="I478" s="51">
        <v>18480.349999999999</v>
      </c>
      <c r="J478" s="51">
        <v>14246.067999999999</v>
      </c>
      <c r="K478" s="51">
        <f t="shared" si="24"/>
        <v>4234.2809999999999</v>
      </c>
      <c r="L478" s="51">
        <v>213.19800000000001</v>
      </c>
      <c r="M478" s="51">
        <v>156.28299999999999</v>
      </c>
      <c r="N478" s="51">
        <v>3864.8</v>
      </c>
      <c r="O478" s="2"/>
    </row>
    <row r="479" spans="1:15" x14ac:dyDescent="0.25">
      <c r="A479" s="56" t="s">
        <v>301</v>
      </c>
      <c r="B479" s="51">
        <v>91.04</v>
      </c>
      <c r="C479" s="51">
        <v>49.975999999999999</v>
      </c>
      <c r="D479" s="51">
        <f t="shared" si="23"/>
        <v>41.063999999999993</v>
      </c>
      <c r="E479" s="51">
        <v>1.21</v>
      </c>
      <c r="F479" s="51">
        <v>0.88300000000000001</v>
      </c>
      <c r="G479" s="51">
        <v>38.970999999999997</v>
      </c>
      <c r="H479" s="51"/>
      <c r="I479" s="51">
        <v>17290.985000000001</v>
      </c>
      <c r="J479" s="51">
        <v>11963.866</v>
      </c>
      <c r="K479" s="51">
        <f t="shared" si="24"/>
        <v>5327.1180000000004</v>
      </c>
      <c r="L479" s="51">
        <v>147.255</v>
      </c>
      <c r="M479" s="51">
        <v>133.00399999999999</v>
      </c>
      <c r="N479" s="51">
        <v>5046.8590000000004</v>
      </c>
      <c r="O479" s="2"/>
    </row>
    <row r="480" spans="1:15" x14ac:dyDescent="0.25">
      <c r="A480" s="56" t="s">
        <v>302</v>
      </c>
      <c r="B480" s="51">
        <v>97.531999999999996</v>
      </c>
      <c r="C480" s="51">
        <v>51.261000000000003</v>
      </c>
      <c r="D480" s="51">
        <f t="shared" si="23"/>
        <v>46.271000000000001</v>
      </c>
      <c r="E480" s="51">
        <v>1.4970000000000001</v>
      </c>
      <c r="F480" s="51">
        <v>1.2589999999999999</v>
      </c>
      <c r="G480" s="51">
        <v>43.515000000000001</v>
      </c>
      <c r="H480" s="51"/>
      <c r="I480" s="51">
        <v>17629.975999999999</v>
      </c>
      <c r="J480" s="51">
        <v>12102.755999999999</v>
      </c>
      <c r="K480" s="51">
        <f t="shared" si="24"/>
        <v>5527.2179999999998</v>
      </c>
      <c r="L480" s="51">
        <v>160.20400000000001</v>
      </c>
      <c r="M480" s="51">
        <v>161.613</v>
      </c>
      <c r="N480" s="51">
        <v>5205.4009999999998</v>
      </c>
      <c r="O480" s="2"/>
    </row>
    <row r="481" spans="1:15" x14ac:dyDescent="0.25">
      <c r="A481" s="56" t="s">
        <v>303</v>
      </c>
      <c r="B481" s="51">
        <v>76.221000000000004</v>
      </c>
      <c r="C481" s="51">
        <v>46.2</v>
      </c>
      <c r="D481" s="51">
        <f t="shared" si="23"/>
        <v>30.020999999999997</v>
      </c>
      <c r="E481" s="51">
        <v>1.119</v>
      </c>
      <c r="F481" s="51">
        <v>1.0629999999999999</v>
      </c>
      <c r="G481" s="51">
        <v>27.838999999999999</v>
      </c>
      <c r="H481" s="51"/>
      <c r="I481" s="51">
        <v>14913.052</v>
      </c>
      <c r="J481" s="51">
        <v>10899.924999999999</v>
      </c>
      <c r="K481" s="51">
        <f t="shared" si="24"/>
        <v>4013.125</v>
      </c>
      <c r="L481" s="51">
        <v>146.71799999999999</v>
      </c>
      <c r="M481" s="51">
        <v>126.697</v>
      </c>
      <c r="N481" s="51">
        <v>3739.71</v>
      </c>
      <c r="O481" s="2"/>
    </row>
    <row r="482" spans="1:15" x14ac:dyDescent="0.25">
      <c r="A482" s="56" t="s">
        <v>304</v>
      </c>
      <c r="B482" s="51">
        <v>86.33</v>
      </c>
      <c r="C482" s="51">
        <v>53.567999999999998</v>
      </c>
      <c r="D482" s="51">
        <f t="shared" si="23"/>
        <v>32.762</v>
      </c>
      <c r="E482" s="51">
        <v>1.258</v>
      </c>
      <c r="F482" s="51">
        <v>1.1399999999999999</v>
      </c>
      <c r="G482" s="51">
        <v>30.364000000000001</v>
      </c>
      <c r="H482" s="51"/>
      <c r="I482" s="51">
        <v>16787.428</v>
      </c>
      <c r="J482" s="51">
        <v>12684.656000000001</v>
      </c>
      <c r="K482" s="51">
        <f t="shared" si="24"/>
        <v>4102.7699999999995</v>
      </c>
      <c r="L482" s="51">
        <v>159.94999999999999</v>
      </c>
      <c r="M482" s="51">
        <v>167.90799999999999</v>
      </c>
      <c r="N482" s="51">
        <v>3774.9119999999998</v>
      </c>
      <c r="O482" s="2"/>
    </row>
    <row r="483" spans="1:15" x14ac:dyDescent="0.25">
      <c r="A483" s="56" t="s">
        <v>305</v>
      </c>
      <c r="B483" s="51">
        <v>99.784999999999997</v>
      </c>
      <c r="C483" s="51">
        <v>68.075000000000003</v>
      </c>
      <c r="D483" s="51">
        <f t="shared" si="23"/>
        <v>31.71</v>
      </c>
      <c r="E483" s="51">
        <v>1.611</v>
      </c>
      <c r="F483" s="51">
        <v>1.43</v>
      </c>
      <c r="G483" s="51">
        <v>28.669</v>
      </c>
      <c r="H483" s="51"/>
      <c r="I483" s="51">
        <v>20117.439999999999</v>
      </c>
      <c r="J483" s="51">
        <v>16009.956</v>
      </c>
      <c r="K483" s="51">
        <f t="shared" si="24"/>
        <v>4107.482</v>
      </c>
      <c r="L483" s="51">
        <v>185.71799999999999</v>
      </c>
      <c r="M483" s="51">
        <v>204.99700000000001</v>
      </c>
      <c r="N483" s="51">
        <v>3716.7669999999998</v>
      </c>
      <c r="O483" s="2"/>
    </row>
    <row r="484" spans="1:15" x14ac:dyDescent="0.25">
      <c r="A484" s="56" t="s">
        <v>306</v>
      </c>
      <c r="B484" s="51">
        <v>101.876</v>
      </c>
      <c r="C484" s="51">
        <v>68.438000000000002</v>
      </c>
      <c r="D484" s="51">
        <f t="shared" si="23"/>
        <v>33.438000000000002</v>
      </c>
      <c r="E484" s="51">
        <v>1.4330000000000001</v>
      </c>
      <c r="F484" s="51">
        <v>1.294</v>
      </c>
      <c r="G484" s="51">
        <v>30.710999999999999</v>
      </c>
      <c r="H484" s="51"/>
      <c r="I484" s="51">
        <v>20172.645</v>
      </c>
      <c r="J484" s="51">
        <v>16197.868</v>
      </c>
      <c r="K484" s="51">
        <f t="shared" si="24"/>
        <v>3974.7750000000001</v>
      </c>
      <c r="L484" s="51">
        <v>173.63499999999999</v>
      </c>
      <c r="M484" s="51">
        <v>179.05199999999999</v>
      </c>
      <c r="N484" s="51">
        <v>3622.0880000000002</v>
      </c>
      <c r="O484" s="2"/>
    </row>
    <row r="485" spans="1:15" x14ac:dyDescent="0.25">
      <c r="A485" s="56" t="s">
        <v>307</v>
      </c>
      <c r="B485" s="51">
        <v>110.286</v>
      </c>
      <c r="C485" s="51">
        <v>70.555000000000007</v>
      </c>
      <c r="D485" s="51">
        <f t="shared" si="23"/>
        <v>39.731000000000002</v>
      </c>
      <c r="E485" s="51">
        <v>1.615</v>
      </c>
      <c r="F485" s="51">
        <v>1.181</v>
      </c>
      <c r="G485" s="51">
        <v>36.935000000000002</v>
      </c>
      <c r="H485" s="51"/>
      <c r="I485" s="51">
        <v>21029.974999999999</v>
      </c>
      <c r="J485" s="51">
        <v>16723.348999999998</v>
      </c>
      <c r="K485" s="51">
        <f t="shared" si="24"/>
        <v>4306.6239999999998</v>
      </c>
      <c r="L485" s="51">
        <v>197.328</v>
      </c>
      <c r="M485" s="51">
        <v>161.328</v>
      </c>
      <c r="N485" s="51">
        <v>3947.9679999999998</v>
      </c>
      <c r="O485" s="2"/>
    </row>
    <row r="486" spans="1:15" x14ac:dyDescent="0.25">
      <c r="A486" s="56" t="s">
        <v>308</v>
      </c>
      <c r="B486" s="51">
        <v>117.59399999999999</v>
      </c>
      <c r="C486" s="51">
        <v>74.991</v>
      </c>
      <c r="D486" s="51">
        <f t="shared" si="23"/>
        <v>42.603000000000002</v>
      </c>
      <c r="E486" s="51">
        <v>1.6859999999999999</v>
      </c>
      <c r="F486" s="51">
        <v>1.319</v>
      </c>
      <c r="G486" s="51">
        <v>39.597999999999999</v>
      </c>
      <c r="H486" s="51"/>
      <c r="I486" s="51">
        <v>22702.376</v>
      </c>
      <c r="J486" s="51">
        <v>17874.109</v>
      </c>
      <c r="K486" s="51">
        <f t="shared" si="24"/>
        <v>4828.2660000000005</v>
      </c>
      <c r="L486" s="51">
        <v>211.63300000000001</v>
      </c>
      <c r="M486" s="51">
        <v>179.84100000000001</v>
      </c>
      <c r="N486" s="51">
        <v>4436.7920000000004</v>
      </c>
      <c r="O486" s="2"/>
    </row>
    <row r="487" spans="1:15" x14ac:dyDescent="0.25">
      <c r="A487" s="56" t="s">
        <v>309</v>
      </c>
      <c r="B487" s="51">
        <v>97.933999999999997</v>
      </c>
      <c r="C487" s="51">
        <v>61.228000000000002</v>
      </c>
      <c r="D487" s="51">
        <f t="shared" si="23"/>
        <v>36.705999999999996</v>
      </c>
      <c r="E487" s="51">
        <v>1.4390000000000001</v>
      </c>
      <c r="F487" s="51">
        <v>1.1719999999999999</v>
      </c>
      <c r="G487" s="51">
        <v>34.094999999999999</v>
      </c>
      <c r="H487" s="51"/>
      <c r="I487" s="51">
        <v>19163.241000000002</v>
      </c>
      <c r="J487" s="51">
        <v>14966.636</v>
      </c>
      <c r="K487" s="51">
        <f t="shared" si="24"/>
        <v>4196.6040000000003</v>
      </c>
      <c r="L487" s="51">
        <v>188.46</v>
      </c>
      <c r="M487" s="51">
        <v>174.68199999999999</v>
      </c>
      <c r="N487" s="51">
        <v>3833.462</v>
      </c>
      <c r="O487" s="2"/>
    </row>
    <row r="488" spans="1:15" x14ac:dyDescent="0.25">
      <c r="A488" s="56" t="s">
        <v>314</v>
      </c>
      <c r="B488" s="51">
        <v>111.646</v>
      </c>
      <c r="C488" s="51">
        <v>71.311999999999998</v>
      </c>
      <c r="D488" s="51">
        <f t="shared" si="23"/>
        <v>40.334000000000003</v>
      </c>
      <c r="E488" s="51">
        <v>1.8979999999999999</v>
      </c>
      <c r="F488" s="51">
        <v>1.6839999999999999</v>
      </c>
      <c r="G488" s="51">
        <v>36.752000000000002</v>
      </c>
      <c r="H488" s="51"/>
      <c r="I488" s="51">
        <v>21729.064999999999</v>
      </c>
      <c r="J488" s="51">
        <v>16896.429</v>
      </c>
      <c r="K488" s="51">
        <f t="shared" si="24"/>
        <v>4832.6350000000002</v>
      </c>
      <c r="L488" s="51">
        <v>251.267</v>
      </c>
      <c r="M488" s="51">
        <v>201.203</v>
      </c>
      <c r="N488" s="51">
        <v>4380.165</v>
      </c>
      <c r="O488" s="2"/>
    </row>
    <row r="489" spans="1:15" x14ac:dyDescent="0.25">
      <c r="A489" s="56" t="s">
        <v>315</v>
      </c>
      <c r="B489" s="51">
        <v>111.65</v>
      </c>
      <c r="C489" s="51">
        <v>63.405999999999999</v>
      </c>
      <c r="D489" s="51">
        <f t="shared" si="23"/>
        <v>48.244</v>
      </c>
      <c r="E489" s="51">
        <v>2.1429999999999998</v>
      </c>
      <c r="F489" s="51">
        <v>1.482</v>
      </c>
      <c r="G489" s="51">
        <v>44.619</v>
      </c>
      <c r="H489" s="51"/>
      <c r="I489" s="51">
        <v>20943.433000000001</v>
      </c>
      <c r="J489" s="51">
        <v>15142.073</v>
      </c>
      <c r="K489" s="51">
        <f t="shared" si="24"/>
        <v>5801.3580000000002</v>
      </c>
      <c r="L489" s="51">
        <v>247.773</v>
      </c>
      <c r="M489" s="51">
        <v>171.70500000000001</v>
      </c>
      <c r="N489" s="51">
        <v>5381.88</v>
      </c>
      <c r="O489" s="2"/>
    </row>
    <row r="490" spans="1:15" x14ac:dyDescent="0.25">
      <c r="A490" s="56" t="s">
        <v>316</v>
      </c>
      <c r="B490" s="51">
        <v>104.008</v>
      </c>
      <c r="C490" s="51">
        <v>61.628999999999998</v>
      </c>
      <c r="D490" s="51">
        <f t="shared" si="23"/>
        <v>42.378999999999998</v>
      </c>
      <c r="E490" s="51">
        <v>1.375</v>
      </c>
      <c r="F490" s="51">
        <v>1.278</v>
      </c>
      <c r="G490" s="51">
        <v>39.725999999999999</v>
      </c>
      <c r="H490" s="51"/>
      <c r="I490" s="51">
        <v>19747.844000000001</v>
      </c>
      <c r="J490" s="51">
        <v>14978.213</v>
      </c>
      <c r="K490" s="51">
        <f t="shared" si="24"/>
        <v>4769.6299999999992</v>
      </c>
      <c r="L490" s="51">
        <v>192.99799999999999</v>
      </c>
      <c r="M490" s="51">
        <v>164.036</v>
      </c>
      <c r="N490" s="51">
        <v>4412.5959999999995</v>
      </c>
      <c r="O490" s="2"/>
    </row>
    <row r="491" spans="1:15" x14ac:dyDescent="0.25">
      <c r="A491" s="56" t="s">
        <v>317</v>
      </c>
      <c r="B491" s="51">
        <v>94.468999999999994</v>
      </c>
      <c r="C491" s="51">
        <v>55.926000000000002</v>
      </c>
      <c r="D491" s="51">
        <f t="shared" si="23"/>
        <v>38.542999999999999</v>
      </c>
      <c r="E491" s="51">
        <v>1.575</v>
      </c>
      <c r="F491" s="51">
        <v>1.6319999999999999</v>
      </c>
      <c r="G491" s="51">
        <v>35.335999999999999</v>
      </c>
      <c r="H491" s="51"/>
      <c r="I491" s="51">
        <v>18515.489000000001</v>
      </c>
      <c r="J491" s="51">
        <v>13629.972</v>
      </c>
      <c r="K491" s="51">
        <f t="shared" si="24"/>
        <v>4885.5160000000005</v>
      </c>
      <c r="L491" s="51">
        <v>206.608</v>
      </c>
      <c r="M491" s="51">
        <v>182.79</v>
      </c>
      <c r="N491" s="51">
        <v>4496.1180000000004</v>
      </c>
      <c r="O491" s="2"/>
    </row>
    <row r="492" spans="1:15" x14ac:dyDescent="0.25">
      <c r="A492" s="56" t="s">
        <v>318</v>
      </c>
      <c r="B492" s="51">
        <v>94.843000000000004</v>
      </c>
      <c r="C492" s="51">
        <v>55.468000000000004</v>
      </c>
      <c r="D492" s="51">
        <f t="shared" si="23"/>
        <v>39.375</v>
      </c>
      <c r="E492" s="51">
        <v>1.67</v>
      </c>
      <c r="F492" s="51">
        <v>1.2849999999999999</v>
      </c>
      <c r="G492" s="51">
        <v>36.42</v>
      </c>
      <c r="H492" s="51"/>
      <c r="I492" s="51">
        <v>17812.52</v>
      </c>
      <c r="J492" s="51">
        <v>13445.147000000001</v>
      </c>
      <c r="K492" s="51">
        <f t="shared" si="24"/>
        <v>4367.3710000000001</v>
      </c>
      <c r="L492" s="51">
        <v>208.803</v>
      </c>
      <c r="M492" s="51">
        <v>166.697</v>
      </c>
      <c r="N492" s="51">
        <v>3991.8710000000001</v>
      </c>
      <c r="O492" s="2"/>
    </row>
    <row r="493" spans="1:15" x14ac:dyDescent="0.25">
      <c r="A493" s="56" t="s">
        <v>320</v>
      </c>
      <c r="B493" s="51">
        <v>90.600999999999999</v>
      </c>
      <c r="C493" s="51">
        <v>53.677</v>
      </c>
      <c r="D493" s="51">
        <f t="shared" si="23"/>
        <v>36.923999999999999</v>
      </c>
      <c r="E493" s="51">
        <v>1.179</v>
      </c>
      <c r="F493" s="51">
        <v>0.85099999999999998</v>
      </c>
      <c r="G493" s="51">
        <v>34.893999999999998</v>
      </c>
      <c r="H493" s="51"/>
      <c r="I493" s="51">
        <v>17177.625</v>
      </c>
      <c r="J493" s="51">
        <v>12932.004000000001</v>
      </c>
      <c r="K493" s="51">
        <f t="shared" si="24"/>
        <v>4245.62</v>
      </c>
      <c r="L493" s="51">
        <v>154.93199999999999</v>
      </c>
      <c r="M493" s="51">
        <v>128.072</v>
      </c>
      <c r="N493" s="51">
        <v>3962.616</v>
      </c>
      <c r="O493" s="2"/>
    </row>
    <row r="494" spans="1:15" x14ac:dyDescent="0.25">
      <c r="A494" s="56" t="s">
        <v>321</v>
      </c>
      <c r="B494" s="51">
        <v>86.884</v>
      </c>
      <c r="C494" s="51">
        <v>57.823999999999998</v>
      </c>
      <c r="D494" s="51">
        <f t="shared" si="23"/>
        <v>29.06</v>
      </c>
      <c r="E494" s="51">
        <v>1.7709999999999999</v>
      </c>
      <c r="F494" s="51">
        <v>1.397</v>
      </c>
      <c r="G494" s="51">
        <v>25.891999999999999</v>
      </c>
      <c r="H494" s="51"/>
      <c r="I494" s="51">
        <v>17902.334999999999</v>
      </c>
      <c r="J494" s="51">
        <v>13987.121999999999</v>
      </c>
      <c r="K494" s="51">
        <f t="shared" si="24"/>
        <v>3915.212</v>
      </c>
      <c r="L494" s="51">
        <v>229.77600000000001</v>
      </c>
      <c r="M494" s="51">
        <v>185.77600000000001</v>
      </c>
      <c r="N494" s="51">
        <v>3499.66</v>
      </c>
      <c r="O494" s="2"/>
    </row>
    <row r="495" spans="1:15" x14ac:dyDescent="0.25">
      <c r="A495" s="56" t="s">
        <v>322</v>
      </c>
      <c r="B495" s="51">
        <v>115.256</v>
      </c>
      <c r="C495" s="51">
        <v>77.126000000000005</v>
      </c>
      <c r="D495" s="51">
        <f t="shared" si="23"/>
        <v>38.130000000000003</v>
      </c>
      <c r="E495" s="51">
        <v>1.6259999999999999</v>
      </c>
      <c r="F495" s="51">
        <v>1.6850000000000001</v>
      </c>
      <c r="G495" s="51">
        <v>34.819000000000003</v>
      </c>
      <c r="H495" s="51"/>
      <c r="I495" s="51">
        <v>23051.112000000001</v>
      </c>
      <c r="J495" s="51">
        <v>18266.673999999999</v>
      </c>
      <c r="K495" s="51">
        <f t="shared" si="24"/>
        <v>4784.4369999999999</v>
      </c>
      <c r="L495" s="51">
        <v>201.53899999999999</v>
      </c>
      <c r="M495" s="51">
        <v>194.61099999999999</v>
      </c>
      <c r="N495" s="51">
        <v>4388.2870000000003</v>
      </c>
      <c r="O495" s="2"/>
    </row>
    <row r="496" spans="1:15" x14ac:dyDescent="0.25">
      <c r="A496" s="56" t="s">
        <v>323</v>
      </c>
      <c r="B496" s="51">
        <v>104.955</v>
      </c>
      <c r="C496" s="51">
        <v>69.266000000000005</v>
      </c>
      <c r="D496" s="51">
        <f t="shared" si="23"/>
        <v>35.689</v>
      </c>
      <c r="E496" s="51">
        <v>1.405</v>
      </c>
      <c r="F496" s="51">
        <v>1.339</v>
      </c>
      <c r="G496" s="51">
        <v>32.945</v>
      </c>
      <c r="H496" s="51"/>
      <c r="I496" s="51">
        <v>21221.93</v>
      </c>
      <c r="J496" s="51">
        <v>16951.496999999999</v>
      </c>
      <c r="K496" s="51">
        <f t="shared" si="24"/>
        <v>4270.4309999999996</v>
      </c>
      <c r="L496" s="51">
        <v>186.86</v>
      </c>
      <c r="M496" s="51">
        <v>158.18299999999999</v>
      </c>
      <c r="N496" s="51">
        <v>3925.3879999999999</v>
      </c>
      <c r="O496" s="2"/>
    </row>
    <row r="497" spans="1:15" x14ac:dyDescent="0.25">
      <c r="A497" s="56" t="s">
        <v>324</v>
      </c>
      <c r="B497" s="51">
        <v>115.315</v>
      </c>
      <c r="C497" s="51">
        <v>78.38</v>
      </c>
      <c r="D497" s="51">
        <f t="shared" si="23"/>
        <v>36.935000000000002</v>
      </c>
      <c r="E497" s="51">
        <v>1.6870000000000001</v>
      </c>
      <c r="F497" s="51">
        <v>1.462</v>
      </c>
      <c r="G497" s="51">
        <v>33.786000000000001</v>
      </c>
      <c r="H497" s="51"/>
      <c r="I497" s="51">
        <v>23718.998</v>
      </c>
      <c r="J497" s="51">
        <v>19059.86</v>
      </c>
      <c r="K497" s="51">
        <f t="shared" si="24"/>
        <v>4659.1369999999997</v>
      </c>
      <c r="L497" s="51">
        <v>238.52199999999999</v>
      </c>
      <c r="M497" s="51">
        <v>184.88399999999999</v>
      </c>
      <c r="N497" s="51">
        <v>4235.7309999999998</v>
      </c>
      <c r="O497" s="2"/>
    </row>
    <row r="498" spans="1:15" x14ac:dyDescent="0.25">
      <c r="A498" s="56" t="s">
        <v>325</v>
      </c>
      <c r="B498" s="51">
        <v>130.79599999999999</v>
      </c>
      <c r="C498" s="51">
        <v>81.826999999999998</v>
      </c>
      <c r="D498" s="51">
        <f t="shared" si="23"/>
        <v>48.968999999999994</v>
      </c>
      <c r="E498" s="51">
        <v>1.8680000000000001</v>
      </c>
      <c r="F498" s="51">
        <v>1.911</v>
      </c>
      <c r="G498" s="51">
        <v>45.19</v>
      </c>
      <c r="H498" s="51"/>
      <c r="I498" s="51">
        <v>25464.692999999999</v>
      </c>
      <c r="J498" s="51">
        <v>19847.917000000001</v>
      </c>
      <c r="K498" s="51">
        <f t="shared" si="24"/>
        <v>5616.7739999999994</v>
      </c>
      <c r="L498" s="51">
        <v>256.69600000000003</v>
      </c>
      <c r="M498" s="51">
        <v>239.869</v>
      </c>
      <c r="N498" s="51">
        <v>5120.2089999999998</v>
      </c>
      <c r="O498" s="2"/>
    </row>
    <row r="499" spans="1:15" x14ac:dyDescent="0.25">
      <c r="A499" s="56" t="s">
        <v>328</v>
      </c>
      <c r="B499" s="51">
        <v>102.887</v>
      </c>
      <c r="C499" s="51">
        <v>69.165000000000006</v>
      </c>
      <c r="D499" s="51">
        <f t="shared" si="23"/>
        <v>33.722000000000001</v>
      </c>
      <c r="E499" s="51">
        <v>1.702</v>
      </c>
      <c r="F499" s="51">
        <v>1.639</v>
      </c>
      <c r="G499" s="51">
        <v>30.381</v>
      </c>
      <c r="H499" s="51"/>
      <c r="I499" s="51">
        <v>20887.682000000001</v>
      </c>
      <c r="J499" s="51">
        <v>16710.278999999999</v>
      </c>
      <c r="K499" s="51">
        <f t="shared" si="24"/>
        <v>4177.402</v>
      </c>
      <c r="L499" s="51">
        <v>214.19499999999999</v>
      </c>
      <c r="M499" s="51">
        <v>155.131</v>
      </c>
      <c r="N499" s="51">
        <v>3808.076</v>
      </c>
      <c r="O499" s="2"/>
    </row>
    <row r="500" spans="1:15" x14ac:dyDescent="0.25">
      <c r="A500" s="56" t="s">
        <v>329</v>
      </c>
      <c r="B500" s="51">
        <v>122.1</v>
      </c>
      <c r="C500" s="51">
        <v>76.602000000000004</v>
      </c>
      <c r="D500" s="51">
        <f t="shared" si="23"/>
        <v>45.498000000000005</v>
      </c>
      <c r="E500" s="51">
        <v>1.762</v>
      </c>
      <c r="F500" s="51">
        <v>1.7430000000000001</v>
      </c>
      <c r="G500" s="51">
        <v>41.993000000000002</v>
      </c>
      <c r="H500" s="51"/>
      <c r="I500" s="51">
        <v>24216.955999999998</v>
      </c>
      <c r="J500" s="51">
        <v>18434.620999999999</v>
      </c>
      <c r="K500" s="51">
        <f t="shared" si="24"/>
        <v>5782.3330000000005</v>
      </c>
      <c r="L500" s="51">
        <v>244.839</v>
      </c>
      <c r="M500" s="51">
        <v>223.46199999999999</v>
      </c>
      <c r="N500" s="51">
        <v>5314.0320000000002</v>
      </c>
      <c r="O500" s="2"/>
    </row>
    <row r="501" spans="1:15" x14ac:dyDescent="0.25">
      <c r="A501" s="56" t="s">
        <v>330</v>
      </c>
      <c r="B501" s="51">
        <v>103.31399999999999</v>
      </c>
      <c r="C501" s="51">
        <v>66.647000000000006</v>
      </c>
      <c r="D501" s="51">
        <f t="shared" si="23"/>
        <v>36.667000000000002</v>
      </c>
      <c r="E501" s="51">
        <v>1.593</v>
      </c>
      <c r="F501" s="51">
        <v>1.571</v>
      </c>
      <c r="G501" s="51">
        <v>33.503</v>
      </c>
      <c r="H501" s="51"/>
      <c r="I501" s="51">
        <v>20713.576000000001</v>
      </c>
      <c r="J501" s="51">
        <v>16138.128000000001</v>
      </c>
      <c r="K501" s="51">
        <f t="shared" si="24"/>
        <v>4575.4470000000001</v>
      </c>
      <c r="L501" s="51">
        <v>221.78700000000001</v>
      </c>
      <c r="M501" s="51">
        <v>244.328</v>
      </c>
      <c r="N501" s="51">
        <v>4109.3320000000003</v>
      </c>
      <c r="O501" s="2"/>
    </row>
    <row r="502" spans="1:15" x14ac:dyDescent="0.25">
      <c r="A502" s="56" t="s">
        <v>331</v>
      </c>
      <c r="B502" s="51">
        <v>116.334</v>
      </c>
      <c r="C502" s="51">
        <v>70.950999999999993</v>
      </c>
      <c r="D502" s="51">
        <f t="shared" si="23"/>
        <v>45.383000000000003</v>
      </c>
      <c r="E502" s="51">
        <v>1.752</v>
      </c>
      <c r="F502" s="51">
        <v>1.351</v>
      </c>
      <c r="G502" s="51">
        <v>42.28</v>
      </c>
      <c r="H502" s="51"/>
      <c r="I502" s="51">
        <v>22545.617999999999</v>
      </c>
      <c r="J502" s="51">
        <v>17208.937999999998</v>
      </c>
      <c r="K502" s="51">
        <f t="shared" si="24"/>
        <v>5336.6790000000001</v>
      </c>
      <c r="L502" s="51">
        <v>237.12799999999999</v>
      </c>
      <c r="M502" s="51">
        <v>212.71100000000001</v>
      </c>
      <c r="N502" s="51">
        <v>4886.84</v>
      </c>
      <c r="O502" s="2"/>
    </row>
    <row r="503" spans="1:15" x14ac:dyDescent="0.25">
      <c r="A503" s="56" t="s">
        <v>332</v>
      </c>
      <c r="B503" s="51">
        <v>98.763999999999996</v>
      </c>
      <c r="C503" s="51">
        <v>61.999000000000002</v>
      </c>
      <c r="D503" s="51">
        <f t="shared" si="23"/>
        <v>36.765000000000001</v>
      </c>
      <c r="E503" s="51">
        <v>1.4950000000000001</v>
      </c>
      <c r="F503" s="51">
        <v>1.6559999999999999</v>
      </c>
      <c r="G503" s="51">
        <v>33.613999999999997</v>
      </c>
      <c r="H503" s="51"/>
      <c r="I503" s="51">
        <v>19597.758999999998</v>
      </c>
      <c r="J503" s="51">
        <v>15039.066999999999</v>
      </c>
      <c r="K503" s="51">
        <f t="shared" si="24"/>
        <v>4558.692</v>
      </c>
      <c r="L503" s="51">
        <v>207.65600000000001</v>
      </c>
      <c r="M503" s="51">
        <v>177.255</v>
      </c>
      <c r="N503" s="51">
        <v>4173.7809999999999</v>
      </c>
      <c r="O503" s="2"/>
    </row>
    <row r="504" spans="1:15" x14ac:dyDescent="0.25">
      <c r="A504" s="56" t="s">
        <v>333</v>
      </c>
      <c r="B504" s="51">
        <v>94.771000000000001</v>
      </c>
      <c r="C504" s="51">
        <v>56.512</v>
      </c>
      <c r="D504" s="51">
        <f t="shared" si="23"/>
        <v>38.259</v>
      </c>
      <c r="E504" s="51">
        <v>1.266</v>
      </c>
      <c r="F504" s="51">
        <v>1.484</v>
      </c>
      <c r="G504" s="51">
        <v>35.509</v>
      </c>
      <c r="H504" s="51"/>
      <c r="I504" s="51">
        <v>18388.237000000001</v>
      </c>
      <c r="J504" s="51">
        <v>13892.325999999999</v>
      </c>
      <c r="K504" s="51">
        <f t="shared" si="24"/>
        <v>4495.91</v>
      </c>
      <c r="L504" s="51">
        <v>183.07300000000001</v>
      </c>
      <c r="M504" s="51">
        <v>224.88499999999999</v>
      </c>
      <c r="N504" s="51">
        <v>4087.9520000000002</v>
      </c>
      <c r="O504" s="2"/>
    </row>
    <row r="505" spans="1:15" x14ac:dyDescent="0.25">
      <c r="A505" s="56" t="s">
        <v>334</v>
      </c>
      <c r="B505" s="51">
        <v>98.418000000000006</v>
      </c>
      <c r="C505" s="51">
        <v>61.804000000000002</v>
      </c>
      <c r="D505" s="51">
        <f t="shared" si="23"/>
        <v>36.613999999999997</v>
      </c>
      <c r="E505" s="51">
        <v>1.68</v>
      </c>
      <c r="F505" s="51">
        <v>1.6339999999999999</v>
      </c>
      <c r="G505" s="51">
        <v>33.299999999999997</v>
      </c>
      <c r="H505" s="51"/>
      <c r="I505" s="51">
        <v>20021.325000000001</v>
      </c>
      <c r="J505" s="51">
        <v>15534.35</v>
      </c>
      <c r="K505" s="51">
        <f t="shared" si="24"/>
        <v>4486.973</v>
      </c>
      <c r="L505" s="51">
        <v>225.32599999999999</v>
      </c>
      <c r="M505" s="51">
        <v>204.84</v>
      </c>
      <c r="N505" s="51">
        <v>4056.8069999999998</v>
      </c>
      <c r="O505" s="2"/>
    </row>
    <row r="506" spans="1:15" x14ac:dyDescent="0.25">
      <c r="A506" s="56" t="s">
        <v>335</v>
      </c>
      <c r="B506" s="51">
        <v>93.433000000000007</v>
      </c>
      <c r="C506" s="51">
        <v>62.207000000000001</v>
      </c>
      <c r="D506" s="51">
        <f t="shared" si="23"/>
        <v>31.226000000000003</v>
      </c>
      <c r="E506" s="51">
        <v>1.7410000000000001</v>
      </c>
      <c r="F506" s="51">
        <v>1.5740000000000001</v>
      </c>
      <c r="G506" s="51">
        <v>27.911000000000001</v>
      </c>
      <c r="H506" s="51"/>
      <c r="I506" s="51">
        <v>19126.092000000001</v>
      </c>
      <c r="J506" s="51">
        <v>15179.495000000001</v>
      </c>
      <c r="K506" s="51">
        <f t="shared" si="24"/>
        <v>3946.596</v>
      </c>
      <c r="L506" s="51">
        <v>255.173</v>
      </c>
      <c r="M506" s="51">
        <v>187.17</v>
      </c>
      <c r="N506" s="51">
        <v>3504.2530000000002</v>
      </c>
      <c r="O506" s="2"/>
    </row>
    <row r="507" spans="1:15" x14ac:dyDescent="0.25">
      <c r="A507" s="56" t="s">
        <v>336</v>
      </c>
      <c r="B507" s="51">
        <v>119.405</v>
      </c>
      <c r="C507" s="51">
        <v>75.88</v>
      </c>
      <c r="D507" s="51">
        <f t="shared" si="23"/>
        <v>43.524999999999999</v>
      </c>
      <c r="E507" s="51">
        <v>1.7290000000000001</v>
      </c>
      <c r="F507" s="51">
        <v>1.7250000000000001</v>
      </c>
      <c r="G507" s="51">
        <v>40.070999999999998</v>
      </c>
      <c r="H507" s="51"/>
      <c r="I507" s="51">
        <v>24164.751</v>
      </c>
      <c r="J507" s="51">
        <v>18583.154999999999</v>
      </c>
      <c r="K507" s="51">
        <f t="shared" si="24"/>
        <v>5581.5940000000001</v>
      </c>
      <c r="L507" s="51">
        <v>238.86699999999999</v>
      </c>
      <c r="M507" s="51">
        <v>245.69399999999999</v>
      </c>
      <c r="N507" s="51">
        <v>5097.0330000000004</v>
      </c>
      <c r="O507" s="2"/>
    </row>
    <row r="508" spans="1:15" x14ac:dyDescent="0.25">
      <c r="A508" s="56" t="s">
        <v>337</v>
      </c>
      <c r="B508" s="51">
        <v>121.523</v>
      </c>
      <c r="C508" s="51">
        <v>79.162999999999997</v>
      </c>
      <c r="D508" s="51">
        <f t="shared" si="23"/>
        <v>42.36</v>
      </c>
      <c r="E508" s="51">
        <v>1.9239999999999999</v>
      </c>
      <c r="F508" s="51">
        <v>1.5780000000000001</v>
      </c>
      <c r="G508" s="51">
        <v>38.857999999999997</v>
      </c>
      <c r="H508" s="51"/>
      <c r="I508" s="51">
        <v>24226.224999999999</v>
      </c>
      <c r="J508" s="51">
        <v>19219.115000000002</v>
      </c>
      <c r="K508" s="51">
        <f t="shared" si="24"/>
        <v>5007.107</v>
      </c>
      <c r="L508" s="51">
        <v>249.96799999999999</v>
      </c>
      <c r="M508" s="51">
        <v>219.61099999999999</v>
      </c>
      <c r="N508" s="51">
        <v>4537.5280000000002</v>
      </c>
      <c r="O508" s="2"/>
    </row>
    <row r="509" spans="1:15" x14ac:dyDescent="0.25">
      <c r="A509" s="56" t="s">
        <v>338</v>
      </c>
      <c r="B509" s="51">
        <v>126.898</v>
      </c>
      <c r="C509" s="51">
        <v>84.460999999999999</v>
      </c>
      <c r="D509" s="51">
        <f t="shared" si="23"/>
        <v>42.436999999999998</v>
      </c>
      <c r="E509" s="51">
        <v>1.831</v>
      </c>
      <c r="F509" s="51">
        <v>1.361</v>
      </c>
      <c r="G509" s="51">
        <v>39.244999999999997</v>
      </c>
      <c r="H509" s="51"/>
      <c r="I509" s="51">
        <v>26373.924999999999</v>
      </c>
      <c r="J509" s="51">
        <v>20593.37</v>
      </c>
      <c r="K509" s="51">
        <f t="shared" si="24"/>
        <v>5780.5529999999999</v>
      </c>
      <c r="L509" s="51">
        <v>254.01300000000001</v>
      </c>
      <c r="M509" s="51">
        <v>206.37799999999999</v>
      </c>
      <c r="N509" s="51">
        <v>5320.1620000000003</v>
      </c>
      <c r="O509" s="2"/>
    </row>
    <row r="510" spans="1:15" x14ac:dyDescent="0.25">
      <c r="A510" s="56" t="s">
        <v>339</v>
      </c>
      <c r="B510" s="51">
        <v>123.258</v>
      </c>
      <c r="C510" s="51">
        <v>81.77</v>
      </c>
      <c r="D510" s="51">
        <f t="shared" si="23"/>
        <v>41.488</v>
      </c>
      <c r="E510" s="51">
        <v>1.859</v>
      </c>
      <c r="F510" s="51">
        <v>1.734</v>
      </c>
      <c r="G510" s="51">
        <v>37.895000000000003</v>
      </c>
      <c r="H510" s="51"/>
      <c r="I510" s="51">
        <v>25833.452000000001</v>
      </c>
      <c r="J510" s="51">
        <v>19963.245999999999</v>
      </c>
      <c r="K510" s="51">
        <f t="shared" si="24"/>
        <v>5870.2039999999997</v>
      </c>
      <c r="L510" s="51">
        <v>245.46899999999999</v>
      </c>
      <c r="M510" s="51">
        <v>246.88</v>
      </c>
      <c r="N510" s="51">
        <v>5377.8549999999996</v>
      </c>
      <c r="O510" s="2"/>
    </row>
    <row r="511" spans="1:15" ht="14.25" x14ac:dyDescent="0.25">
      <c r="A511" s="66" t="s">
        <v>340</v>
      </c>
      <c r="B511" s="51">
        <v>114.473</v>
      </c>
      <c r="C511" s="51">
        <v>77.863</v>
      </c>
      <c r="D511" s="51">
        <f t="shared" si="23"/>
        <v>36.61</v>
      </c>
      <c r="E511" s="51">
        <v>1.611</v>
      </c>
      <c r="F511" s="51">
        <v>0.99199999999999999</v>
      </c>
      <c r="G511" s="51">
        <v>34.006999999999998</v>
      </c>
      <c r="H511" s="51"/>
      <c r="I511" s="51">
        <v>23326.715</v>
      </c>
      <c r="J511" s="51">
        <v>19036.560000000001</v>
      </c>
      <c r="K511" s="51">
        <f t="shared" si="24"/>
        <v>4290.1530000000002</v>
      </c>
      <c r="L511" s="51">
        <v>209.30500000000001</v>
      </c>
      <c r="M511" s="51">
        <v>154.16499999999999</v>
      </c>
      <c r="N511" s="51">
        <v>3926.683</v>
      </c>
      <c r="O511" s="17"/>
    </row>
    <row r="512" spans="1:15" ht="14.25" x14ac:dyDescent="0.25">
      <c r="A512" s="66" t="s">
        <v>341</v>
      </c>
      <c r="B512" s="51">
        <v>118.248</v>
      </c>
      <c r="C512" s="51">
        <v>78.605999999999995</v>
      </c>
      <c r="D512" s="51">
        <f t="shared" si="23"/>
        <v>39.642000000000003</v>
      </c>
      <c r="E512" s="51">
        <v>2.1549999999999998</v>
      </c>
      <c r="F512" s="51">
        <v>1.5329999999999999</v>
      </c>
      <c r="G512" s="51">
        <v>35.954000000000001</v>
      </c>
      <c r="H512" s="51"/>
      <c r="I512" s="51">
        <v>24501.994999999999</v>
      </c>
      <c r="J512" s="51">
        <v>19463.955999999998</v>
      </c>
      <c r="K512" s="51">
        <f t="shared" si="24"/>
        <v>5038.0370000000003</v>
      </c>
      <c r="L512" s="51">
        <v>282.48700000000002</v>
      </c>
      <c r="M512" s="51">
        <v>193.72300000000001</v>
      </c>
      <c r="N512" s="51">
        <v>4561.8270000000002</v>
      </c>
      <c r="O512" s="17"/>
    </row>
    <row r="513" spans="1:15" x14ac:dyDescent="0.25">
      <c r="A513" s="66" t="s">
        <v>342</v>
      </c>
      <c r="B513" s="51">
        <v>100.414</v>
      </c>
      <c r="C513" s="51">
        <v>65.119</v>
      </c>
      <c r="D513" s="51">
        <f t="shared" si="23"/>
        <v>35.295000000000002</v>
      </c>
      <c r="E513" s="51">
        <v>1.885</v>
      </c>
      <c r="F513" s="51">
        <v>1.58</v>
      </c>
      <c r="G513" s="51">
        <v>31.83</v>
      </c>
      <c r="H513" s="51"/>
      <c r="I513" s="51">
        <v>20242.931</v>
      </c>
      <c r="J513" s="51">
        <v>16009.395</v>
      </c>
      <c r="K513" s="51">
        <f t="shared" si="24"/>
        <v>4233.5349999999999</v>
      </c>
      <c r="L513" s="51">
        <v>237.08600000000001</v>
      </c>
      <c r="M513" s="51">
        <v>213.827</v>
      </c>
      <c r="N513" s="51">
        <v>3782.6219999999998</v>
      </c>
      <c r="O513" s="2"/>
    </row>
    <row r="514" spans="1:15" x14ac:dyDescent="0.25">
      <c r="A514" s="66" t="s">
        <v>343</v>
      </c>
      <c r="B514" s="51">
        <v>113.876</v>
      </c>
      <c r="C514" s="51">
        <v>74.031000000000006</v>
      </c>
      <c r="D514" s="51">
        <f t="shared" si="23"/>
        <v>39.844999999999999</v>
      </c>
      <c r="E514" s="51">
        <v>2.1429999999999998</v>
      </c>
      <c r="F514" s="51">
        <v>1.3180000000000001</v>
      </c>
      <c r="G514" s="51">
        <v>36.384</v>
      </c>
      <c r="H514" s="51"/>
      <c r="I514" s="51">
        <v>23014.643</v>
      </c>
      <c r="J514" s="51">
        <v>18166.321</v>
      </c>
      <c r="K514" s="51">
        <f t="shared" si="24"/>
        <v>4848.32</v>
      </c>
      <c r="L514" s="51">
        <v>271.53899999999999</v>
      </c>
      <c r="M514" s="51">
        <v>197.435</v>
      </c>
      <c r="N514" s="51">
        <v>4379.3459999999995</v>
      </c>
      <c r="O514" s="2"/>
    </row>
    <row r="515" spans="1:15" x14ac:dyDescent="0.25">
      <c r="A515" s="66" t="s">
        <v>344</v>
      </c>
      <c r="B515" s="51">
        <v>102.28</v>
      </c>
      <c r="C515" s="51">
        <v>60.987000000000002</v>
      </c>
      <c r="D515" s="51">
        <f t="shared" si="23"/>
        <v>41.292999999999999</v>
      </c>
      <c r="E515" s="51">
        <v>1.9630000000000001</v>
      </c>
      <c r="F515" s="51">
        <v>1.33</v>
      </c>
      <c r="G515" s="51">
        <v>38</v>
      </c>
      <c r="H515" s="51"/>
      <c r="I515" s="51">
        <v>19855.447</v>
      </c>
      <c r="J515" s="51">
        <v>15010.147999999999</v>
      </c>
      <c r="K515" s="51">
        <f t="shared" si="24"/>
        <v>4845.2960000000003</v>
      </c>
      <c r="L515" s="51">
        <v>225.048</v>
      </c>
      <c r="M515" s="51">
        <v>167.25800000000001</v>
      </c>
      <c r="N515" s="51">
        <v>4452.99</v>
      </c>
      <c r="O515" s="2"/>
    </row>
    <row r="516" spans="1:15" x14ac:dyDescent="0.25">
      <c r="A516" s="66" t="s">
        <v>345</v>
      </c>
      <c r="B516" s="51">
        <v>96.600999999999999</v>
      </c>
      <c r="C516" s="51">
        <v>53.441000000000003</v>
      </c>
      <c r="D516" s="51">
        <f t="shared" si="23"/>
        <v>43.160000000000004</v>
      </c>
      <c r="E516" s="51">
        <v>1.673</v>
      </c>
      <c r="F516" s="51">
        <v>1.143</v>
      </c>
      <c r="G516" s="51">
        <v>40.344000000000001</v>
      </c>
      <c r="H516" s="51"/>
      <c r="I516" s="51">
        <v>18569.598999999998</v>
      </c>
      <c r="J516" s="51">
        <v>13103.66</v>
      </c>
      <c r="K516" s="51">
        <f t="shared" si="24"/>
        <v>5465.9369999999999</v>
      </c>
      <c r="L516" s="51">
        <v>216.82499999999999</v>
      </c>
      <c r="M516" s="51">
        <v>146.34399999999999</v>
      </c>
      <c r="N516" s="51">
        <v>5102.768</v>
      </c>
      <c r="O516" s="2"/>
    </row>
    <row r="517" spans="1:15" x14ac:dyDescent="0.25">
      <c r="A517" s="66" t="s">
        <v>346</v>
      </c>
      <c r="B517" s="51">
        <v>95.983000000000004</v>
      </c>
      <c r="C517" s="51">
        <v>58.323999999999998</v>
      </c>
      <c r="D517" s="51">
        <f t="shared" ref="D517:D580" si="25">SUM(E517:G517)</f>
        <v>37.658999999999999</v>
      </c>
      <c r="E517" s="51">
        <v>1.7829999999999999</v>
      </c>
      <c r="F517" s="51">
        <v>1.452</v>
      </c>
      <c r="G517" s="51">
        <v>34.423999999999999</v>
      </c>
      <c r="H517" s="51"/>
      <c r="I517" s="51">
        <v>19009.629000000001</v>
      </c>
      <c r="J517" s="51">
        <v>14255.89</v>
      </c>
      <c r="K517" s="51">
        <f t="shared" ref="K517:K580" si="26">SUM(L517:N517)</f>
        <v>4753.7370000000001</v>
      </c>
      <c r="L517" s="51">
        <v>238.20699999999999</v>
      </c>
      <c r="M517" s="51">
        <v>181.745</v>
      </c>
      <c r="N517" s="51">
        <v>4333.7849999999999</v>
      </c>
      <c r="O517" s="2"/>
    </row>
    <row r="518" spans="1:15" x14ac:dyDescent="0.25">
      <c r="A518" s="66" t="s">
        <v>347</v>
      </c>
      <c r="B518" s="51">
        <v>91.242999999999995</v>
      </c>
      <c r="C518" s="51">
        <v>57.771000000000001</v>
      </c>
      <c r="D518" s="51">
        <f t="shared" si="25"/>
        <v>33.472000000000001</v>
      </c>
      <c r="E518" s="51">
        <v>1.5649999999999999</v>
      </c>
      <c r="F518" s="51">
        <v>1.097</v>
      </c>
      <c r="G518" s="51">
        <v>30.81</v>
      </c>
      <c r="H518" s="51"/>
      <c r="I518" s="51">
        <v>17880.359</v>
      </c>
      <c r="J518" s="51">
        <v>14011.798000000001</v>
      </c>
      <c r="K518" s="51">
        <f t="shared" si="26"/>
        <v>3868.56</v>
      </c>
      <c r="L518" s="51">
        <v>206.05</v>
      </c>
      <c r="M518" s="51">
        <v>159.244</v>
      </c>
      <c r="N518" s="51">
        <v>3503.2660000000001</v>
      </c>
      <c r="O518" s="2"/>
    </row>
    <row r="519" spans="1:15" x14ac:dyDescent="0.25">
      <c r="A519" s="66" t="s">
        <v>348</v>
      </c>
      <c r="B519" s="51">
        <v>107.759</v>
      </c>
      <c r="C519" s="51">
        <v>69.587999999999994</v>
      </c>
      <c r="D519" s="51">
        <f t="shared" si="25"/>
        <v>38.170999999999999</v>
      </c>
      <c r="E519" s="51">
        <v>1.6919999999999999</v>
      </c>
      <c r="F519" s="51">
        <v>1.3029999999999999</v>
      </c>
      <c r="G519" s="51">
        <v>35.176000000000002</v>
      </c>
      <c r="H519" s="51"/>
      <c r="I519" s="51">
        <v>21849.5</v>
      </c>
      <c r="J519" s="51">
        <v>17028.186000000002</v>
      </c>
      <c r="K519" s="51">
        <f t="shared" si="26"/>
        <v>4821.3130000000001</v>
      </c>
      <c r="L519" s="51">
        <v>228.715</v>
      </c>
      <c r="M519" s="51">
        <v>171.64400000000001</v>
      </c>
      <c r="N519" s="51">
        <v>4420.9539999999997</v>
      </c>
      <c r="O519" s="2"/>
    </row>
    <row r="520" spans="1:15" x14ac:dyDescent="0.25">
      <c r="A520" s="66" t="s">
        <v>349</v>
      </c>
      <c r="B520" s="51">
        <v>121.20399999999999</v>
      </c>
      <c r="C520" s="51">
        <v>76.471000000000004</v>
      </c>
      <c r="D520" s="51">
        <f t="shared" si="25"/>
        <v>44.733000000000004</v>
      </c>
      <c r="E520" s="51">
        <v>2.3279999999999998</v>
      </c>
      <c r="F520" s="51">
        <v>1.9670000000000001</v>
      </c>
      <c r="G520" s="51">
        <v>40.438000000000002</v>
      </c>
      <c r="H520" s="51"/>
      <c r="I520" s="51">
        <v>24134.381000000001</v>
      </c>
      <c r="J520" s="51">
        <v>18597.923999999999</v>
      </c>
      <c r="K520" s="51">
        <f t="shared" si="26"/>
        <v>5536.4549999999999</v>
      </c>
      <c r="L520" s="51">
        <v>300.529</v>
      </c>
      <c r="M520" s="51">
        <v>263.46800000000002</v>
      </c>
      <c r="N520" s="51">
        <v>4972.4579999999996</v>
      </c>
      <c r="O520" s="2"/>
    </row>
    <row r="521" spans="1:15" x14ac:dyDescent="0.25">
      <c r="A521" s="66" t="s">
        <v>350</v>
      </c>
      <c r="B521" s="51">
        <v>126.988</v>
      </c>
      <c r="C521" s="51">
        <v>81.58</v>
      </c>
      <c r="D521" s="51">
        <f t="shared" si="25"/>
        <v>45.408000000000001</v>
      </c>
      <c r="E521" s="51">
        <v>1.92</v>
      </c>
      <c r="F521" s="51">
        <v>1.387</v>
      </c>
      <c r="G521" s="51">
        <v>42.100999999999999</v>
      </c>
      <c r="H521" s="51"/>
      <c r="I521" s="51">
        <v>25038.370999999999</v>
      </c>
      <c r="J521" s="51">
        <v>19811.437999999998</v>
      </c>
      <c r="K521" s="51">
        <f t="shared" si="26"/>
        <v>5226.9319999999998</v>
      </c>
      <c r="L521" s="51">
        <v>257.17099999999999</v>
      </c>
      <c r="M521" s="51">
        <v>185.88800000000001</v>
      </c>
      <c r="N521" s="51">
        <v>4783.8729999999996</v>
      </c>
      <c r="O521" s="2"/>
    </row>
    <row r="522" spans="1:15" x14ac:dyDescent="0.25">
      <c r="A522" s="66" t="s">
        <v>351</v>
      </c>
      <c r="B522" s="51">
        <v>113.788</v>
      </c>
      <c r="C522" s="51">
        <v>76.156000000000006</v>
      </c>
      <c r="D522" s="51">
        <f t="shared" si="25"/>
        <v>37.631999999999998</v>
      </c>
      <c r="E522" s="51">
        <v>2.2280000000000002</v>
      </c>
      <c r="F522" s="51">
        <v>1.9370000000000001</v>
      </c>
      <c r="G522" s="51">
        <v>33.466999999999999</v>
      </c>
      <c r="H522" s="51"/>
      <c r="I522" s="51">
        <v>22861.312000000002</v>
      </c>
      <c r="J522" s="51">
        <v>18387.526000000002</v>
      </c>
      <c r="K522" s="51">
        <f t="shared" si="26"/>
        <v>4473.7839999999997</v>
      </c>
      <c r="L522" s="51">
        <v>287.029</v>
      </c>
      <c r="M522" s="51">
        <v>260.18799999999999</v>
      </c>
      <c r="N522" s="51">
        <v>3926.567</v>
      </c>
      <c r="O522" s="2"/>
    </row>
    <row r="523" spans="1:15" x14ac:dyDescent="0.25">
      <c r="A523" s="66" t="s">
        <v>352</v>
      </c>
      <c r="B523" s="51">
        <v>121.852</v>
      </c>
      <c r="C523" s="51">
        <v>79.432000000000002</v>
      </c>
      <c r="D523" s="51">
        <f t="shared" si="25"/>
        <v>42.419999999999995</v>
      </c>
      <c r="E523" s="51">
        <v>2.294</v>
      </c>
      <c r="F523" s="51">
        <v>1.8959999999999999</v>
      </c>
      <c r="G523" s="51">
        <v>38.229999999999997</v>
      </c>
      <c r="H523" s="51"/>
      <c r="I523" s="51">
        <v>24496.938999999998</v>
      </c>
      <c r="J523" s="51">
        <v>19259.858</v>
      </c>
      <c r="K523" s="51">
        <f t="shared" si="26"/>
        <v>5237.08</v>
      </c>
      <c r="L523" s="51">
        <v>325.61099999999999</v>
      </c>
      <c r="M523" s="51">
        <v>262.27199999999999</v>
      </c>
      <c r="N523" s="51">
        <v>4649.1970000000001</v>
      </c>
      <c r="O523" s="2"/>
    </row>
    <row r="524" spans="1:15" x14ac:dyDescent="0.25">
      <c r="A524" s="66" t="s">
        <v>353</v>
      </c>
      <c r="B524" s="51">
        <v>131.482</v>
      </c>
      <c r="C524" s="51">
        <v>80.414000000000001</v>
      </c>
      <c r="D524" s="51">
        <f t="shared" si="25"/>
        <v>51.067999999999998</v>
      </c>
      <c r="E524" s="51">
        <v>2.2989999999999999</v>
      </c>
      <c r="F524" s="51">
        <v>1.659</v>
      </c>
      <c r="G524" s="51">
        <v>47.11</v>
      </c>
      <c r="H524" s="51"/>
      <c r="I524" s="51">
        <v>25201.615000000002</v>
      </c>
      <c r="J524" s="51">
        <v>19568.3</v>
      </c>
      <c r="K524" s="51">
        <f t="shared" si="26"/>
        <v>5633.3139999999994</v>
      </c>
      <c r="L524" s="51">
        <v>293.11500000000001</v>
      </c>
      <c r="M524" s="51">
        <v>220.25899999999999</v>
      </c>
      <c r="N524" s="51">
        <v>5119.9399999999996</v>
      </c>
      <c r="O524" s="2"/>
    </row>
    <row r="525" spans="1:15" x14ac:dyDescent="0.25">
      <c r="A525" s="66" t="s">
        <v>354</v>
      </c>
      <c r="B525" s="51">
        <v>118.28100000000001</v>
      </c>
      <c r="C525" s="51">
        <v>71.921999999999997</v>
      </c>
      <c r="D525" s="51">
        <f t="shared" si="25"/>
        <v>46.358999999999995</v>
      </c>
      <c r="E525" s="51">
        <v>1.7749999999999999</v>
      </c>
      <c r="F525" s="51">
        <v>1.3759999999999999</v>
      </c>
      <c r="G525" s="51">
        <v>43.207999999999998</v>
      </c>
      <c r="H525" s="51"/>
      <c r="I525" s="51">
        <v>23076.902999999998</v>
      </c>
      <c r="J525" s="51">
        <v>17639.251</v>
      </c>
      <c r="K525" s="51">
        <f t="shared" si="26"/>
        <v>5437.652</v>
      </c>
      <c r="L525" s="51">
        <v>247.33600000000001</v>
      </c>
      <c r="M525" s="51">
        <v>187.85900000000001</v>
      </c>
      <c r="N525" s="51">
        <v>5002.4570000000003</v>
      </c>
      <c r="O525" s="2"/>
    </row>
    <row r="526" spans="1:15" x14ac:dyDescent="0.25">
      <c r="A526" s="66" t="s">
        <v>355</v>
      </c>
      <c r="B526" s="51">
        <v>135.779</v>
      </c>
      <c r="C526" s="51">
        <v>81.222999999999999</v>
      </c>
      <c r="D526" s="51">
        <f t="shared" si="25"/>
        <v>54.555999999999997</v>
      </c>
      <c r="E526" s="51">
        <v>2.5179999999999998</v>
      </c>
      <c r="F526" s="51">
        <v>1.857</v>
      </c>
      <c r="G526" s="51">
        <v>50.180999999999997</v>
      </c>
      <c r="H526" s="51"/>
      <c r="I526" s="51">
        <v>27177.341</v>
      </c>
      <c r="J526" s="51">
        <v>19944.934000000001</v>
      </c>
      <c r="K526" s="51">
        <f t="shared" si="26"/>
        <v>7232.4049999999997</v>
      </c>
      <c r="L526" s="51">
        <v>414.15199999999999</v>
      </c>
      <c r="M526" s="51">
        <v>545.91899999999998</v>
      </c>
      <c r="N526" s="51">
        <v>6272.3339999999998</v>
      </c>
      <c r="O526" s="2"/>
    </row>
    <row r="527" spans="1:15" x14ac:dyDescent="0.25">
      <c r="A527" s="66" t="s">
        <v>357</v>
      </c>
      <c r="B527" s="51">
        <v>110.95099999999999</v>
      </c>
      <c r="C527" s="51">
        <v>64.986999999999995</v>
      </c>
      <c r="D527" s="51">
        <f t="shared" si="25"/>
        <v>45.963999999999999</v>
      </c>
      <c r="E527" s="51">
        <v>1.6619999999999999</v>
      </c>
      <c r="F527" s="51">
        <v>1.363</v>
      </c>
      <c r="G527" s="51">
        <v>42.939</v>
      </c>
      <c r="H527" s="51"/>
      <c r="I527" s="51">
        <v>21209.977999999999</v>
      </c>
      <c r="J527" s="51">
        <v>15792.463</v>
      </c>
      <c r="K527" s="51">
        <f t="shared" si="26"/>
        <v>5417.5129999999999</v>
      </c>
      <c r="L527" s="51">
        <v>242.14599999999999</v>
      </c>
      <c r="M527" s="51">
        <v>194.9</v>
      </c>
      <c r="N527" s="51">
        <v>4980.4669999999996</v>
      </c>
      <c r="O527" s="2"/>
    </row>
    <row r="528" spans="1:15" x14ac:dyDescent="0.25">
      <c r="A528" s="66" t="s">
        <v>356</v>
      </c>
      <c r="B528" s="51">
        <v>110.738</v>
      </c>
      <c r="C528" s="51">
        <v>64.215999999999994</v>
      </c>
      <c r="D528" s="51">
        <f t="shared" si="25"/>
        <v>46.521999999999998</v>
      </c>
      <c r="E528" s="51">
        <v>1.8</v>
      </c>
      <c r="F528" s="51">
        <v>1.4350000000000001</v>
      </c>
      <c r="G528" s="51">
        <v>43.286999999999999</v>
      </c>
      <c r="H528" s="51"/>
      <c r="I528" s="51">
        <v>21597.077000000001</v>
      </c>
      <c r="J528" s="51">
        <v>15548.103999999999</v>
      </c>
      <c r="K528" s="51">
        <f t="shared" si="26"/>
        <v>6048.973</v>
      </c>
      <c r="L528" s="51">
        <v>250.404</v>
      </c>
      <c r="M528" s="51">
        <v>223.37299999999999</v>
      </c>
      <c r="N528" s="51">
        <v>5575.1959999999999</v>
      </c>
      <c r="O528" s="2"/>
    </row>
    <row r="529" spans="1:15" x14ac:dyDescent="0.25">
      <c r="A529" s="66" t="s">
        <v>358</v>
      </c>
      <c r="B529" s="51">
        <v>116.4</v>
      </c>
      <c r="C529" s="51">
        <v>71.599999999999994</v>
      </c>
      <c r="D529" s="51">
        <f t="shared" si="25"/>
        <v>44.776000000000003</v>
      </c>
      <c r="E529" s="51">
        <v>1.788</v>
      </c>
      <c r="F529" s="51">
        <v>1.288</v>
      </c>
      <c r="G529" s="51">
        <v>41.7</v>
      </c>
      <c r="H529" s="51"/>
      <c r="I529" s="51">
        <v>23066.847000000002</v>
      </c>
      <c r="J529" s="51">
        <v>17213.57</v>
      </c>
      <c r="K529" s="51">
        <f t="shared" si="26"/>
        <v>5853.2759999999998</v>
      </c>
      <c r="L529" s="51">
        <v>254.62</v>
      </c>
      <c r="M529" s="51">
        <v>178.01900000000001</v>
      </c>
      <c r="N529" s="51">
        <v>5420.6369999999997</v>
      </c>
      <c r="O529" s="2"/>
    </row>
    <row r="530" spans="1:15" x14ac:dyDescent="0.25">
      <c r="A530" s="66" t="s">
        <v>359</v>
      </c>
      <c r="B530" s="51">
        <v>102.9</v>
      </c>
      <c r="C530" s="51">
        <v>71.900000000000006</v>
      </c>
      <c r="D530" s="51">
        <f t="shared" si="25"/>
        <v>31.013999999999999</v>
      </c>
      <c r="E530" s="51">
        <v>1.9</v>
      </c>
      <c r="F530" s="51">
        <v>1.4139999999999999</v>
      </c>
      <c r="G530" s="51">
        <v>27.7</v>
      </c>
      <c r="H530" s="51"/>
      <c r="I530" s="51">
        <v>21573.966</v>
      </c>
      <c r="J530" s="51">
        <v>17544.116000000002</v>
      </c>
      <c r="K530" s="51">
        <f t="shared" si="26"/>
        <v>4029.848</v>
      </c>
      <c r="L530" s="51">
        <v>253.762</v>
      </c>
      <c r="M530" s="51">
        <v>278.315</v>
      </c>
      <c r="N530" s="51">
        <v>3497.7710000000002</v>
      </c>
      <c r="O530" s="2"/>
    </row>
    <row r="531" spans="1:15" x14ac:dyDescent="0.25">
      <c r="A531" s="66" t="s">
        <v>360</v>
      </c>
      <c r="B531" s="51">
        <v>119</v>
      </c>
      <c r="C531" s="51">
        <v>79.2</v>
      </c>
      <c r="D531" s="51">
        <f t="shared" si="25"/>
        <v>39.708000000000006</v>
      </c>
      <c r="E531" s="51">
        <v>2.347</v>
      </c>
      <c r="F531" s="51">
        <v>1.661</v>
      </c>
      <c r="G531" s="51">
        <v>35.700000000000003</v>
      </c>
      <c r="H531" s="51"/>
      <c r="I531" s="51">
        <v>24027.233</v>
      </c>
      <c r="J531" s="51">
        <v>19155.129000000001</v>
      </c>
      <c r="K531" s="51">
        <f t="shared" si="26"/>
        <v>4872.1030000000001</v>
      </c>
      <c r="L531" s="51">
        <v>316.42500000000001</v>
      </c>
      <c r="M531" s="51">
        <v>216.422</v>
      </c>
      <c r="N531" s="51">
        <v>4339.2560000000003</v>
      </c>
      <c r="O531" s="2"/>
    </row>
    <row r="532" spans="1:15" x14ac:dyDescent="0.25">
      <c r="A532" s="66" t="s">
        <v>362</v>
      </c>
      <c r="B532" s="51">
        <v>98.4</v>
      </c>
      <c r="C532" s="51">
        <v>63.9</v>
      </c>
      <c r="D532" s="51">
        <f t="shared" si="25"/>
        <v>34.433</v>
      </c>
      <c r="E532" s="51">
        <v>1.776</v>
      </c>
      <c r="F532" s="51">
        <v>1.157</v>
      </c>
      <c r="G532" s="51">
        <v>31.5</v>
      </c>
      <c r="H532" s="51"/>
      <c r="I532" s="51">
        <v>19776.317999999999</v>
      </c>
      <c r="J532" s="51">
        <v>15597.214</v>
      </c>
      <c r="K532" s="51">
        <f t="shared" si="26"/>
        <v>4179.1030000000001</v>
      </c>
      <c r="L532" s="51">
        <v>225.607</v>
      </c>
      <c r="M532" s="51">
        <v>166.66900000000001</v>
      </c>
      <c r="N532" s="51">
        <v>3786.8270000000002</v>
      </c>
      <c r="O532" s="2"/>
    </row>
    <row r="533" spans="1:15" x14ac:dyDescent="0.25">
      <c r="A533" s="66" t="s">
        <v>363</v>
      </c>
      <c r="B533" s="51">
        <v>107.3</v>
      </c>
      <c r="C533" s="51">
        <v>66.5</v>
      </c>
      <c r="D533" s="51">
        <f t="shared" si="25"/>
        <v>40.734999999999999</v>
      </c>
      <c r="E533" s="51">
        <v>1.919</v>
      </c>
      <c r="F533" s="51">
        <v>1.516</v>
      </c>
      <c r="G533" s="51">
        <v>37.299999999999997</v>
      </c>
      <c r="H533" s="51"/>
      <c r="I533" s="51">
        <v>21357.953000000001</v>
      </c>
      <c r="J533" s="51">
        <v>16376.47</v>
      </c>
      <c r="K533" s="51">
        <f t="shared" si="26"/>
        <v>4981.4809999999998</v>
      </c>
      <c r="L533" s="51">
        <v>243.38399999999999</v>
      </c>
      <c r="M533" s="51">
        <v>198.029</v>
      </c>
      <c r="N533" s="51">
        <v>4540.0680000000002</v>
      </c>
      <c r="O533" s="2"/>
    </row>
    <row r="534" spans="1:15" x14ac:dyDescent="0.25">
      <c r="A534" s="66" t="s">
        <v>364</v>
      </c>
      <c r="B534" s="51">
        <v>127.2</v>
      </c>
      <c r="C534" s="51">
        <v>84.8</v>
      </c>
      <c r="D534" s="51">
        <f t="shared" si="25"/>
        <v>42.346999999999994</v>
      </c>
      <c r="E534" s="51">
        <v>2.423</v>
      </c>
      <c r="F534" s="51">
        <v>1.6240000000000001</v>
      </c>
      <c r="G534" s="51">
        <v>38.299999999999997</v>
      </c>
      <c r="H534" s="51"/>
      <c r="I534" s="51">
        <v>25978.821</v>
      </c>
      <c r="J534" s="51">
        <v>20810.768</v>
      </c>
      <c r="K534" s="51">
        <f t="shared" si="26"/>
        <v>5168.0520000000006</v>
      </c>
      <c r="L534" s="51">
        <v>350.48399999999998</v>
      </c>
      <c r="M534" s="51">
        <v>203.517</v>
      </c>
      <c r="N534" s="51">
        <v>4614.0510000000004</v>
      </c>
      <c r="O534" s="2"/>
    </row>
    <row r="535" spans="1:15" x14ac:dyDescent="0.25">
      <c r="A535" s="66" t="s">
        <v>365</v>
      </c>
      <c r="B535" s="51">
        <v>138.9</v>
      </c>
      <c r="C535" s="51">
        <v>92.5</v>
      </c>
      <c r="D535" s="51">
        <f t="shared" si="25"/>
        <v>46.374000000000002</v>
      </c>
      <c r="E535" s="51">
        <v>2.5259999999999998</v>
      </c>
      <c r="F535" s="51">
        <v>1.8480000000000001</v>
      </c>
      <c r="G535" s="51">
        <v>42</v>
      </c>
      <c r="H535" s="51"/>
      <c r="I535" s="51">
        <v>28154.569</v>
      </c>
      <c r="J535" s="51">
        <v>22757.800999999999</v>
      </c>
      <c r="K535" s="51">
        <f t="shared" si="26"/>
        <v>5396.7659999999996</v>
      </c>
      <c r="L535" s="51">
        <v>341.51600000000002</v>
      </c>
      <c r="M535" s="51">
        <v>261.97500000000002</v>
      </c>
      <c r="N535" s="51">
        <v>4793.2749999999996</v>
      </c>
      <c r="O535" s="2"/>
    </row>
    <row r="536" spans="1:15" x14ac:dyDescent="0.25">
      <c r="A536" s="66" t="s">
        <v>366</v>
      </c>
      <c r="B536" s="51">
        <v>128.9</v>
      </c>
      <c r="C536" s="51">
        <v>90.2</v>
      </c>
      <c r="D536" s="51">
        <f t="shared" si="25"/>
        <v>38.65</v>
      </c>
      <c r="E536" s="51">
        <v>2.968</v>
      </c>
      <c r="F536" s="51">
        <v>1.782</v>
      </c>
      <c r="G536" s="51">
        <v>33.9</v>
      </c>
      <c r="H536" s="51"/>
      <c r="I536" s="51">
        <v>26393.025000000001</v>
      </c>
      <c r="J536" s="51">
        <v>21995.756000000001</v>
      </c>
      <c r="K536" s="51">
        <f t="shared" si="26"/>
        <v>4397.2669999999998</v>
      </c>
      <c r="L536" s="51">
        <v>406.69900000000001</v>
      </c>
      <c r="M536" s="51">
        <v>226.32599999999999</v>
      </c>
      <c r="N536" s="51">
        <v>3764.2420000000002</v>
      </c>
      <c r="O536" s="2"/>
    </row>
    <row r="537" spans="1:15" x14ac:dyDescent="0.25">
      <c r="A537" s="66" t="s">
        <v>367</v>
      </c>
      <c r="B537" s="51">
        <v>136.30000000000001</v>
      </c>
      <c r="C537" s="51">
        <v>95</v>
      </c>
      <c r="D537" s="51">
        <f t="shared" si="25"/>
        <v>41.341999999999999</v>
      </c>
      <c r="E537" s="51">
        <v>2.67</v>
      </c>
      <c r="F537" s="51">
        <v>1.3720000000000001</v>
      </c>
      <c r="G537" s="51">
        <v>37.299999999999997</v>
      </c>
      <c r="H537" s="51"/>
      <c r="I537" s="51">
        <v>27855.547999999999</v>
      </c>
      <c r="J537" s="51">
        <v>23179.134999999998</v>
      </c>
      <c r="K537" s="51">
        <f t="shared" si="26"/>
        <v>4676.41</v>
      </c>
      <c r="L537" s="51">
        <v>359.14400000000001</v>
      </c>
      <c r="M537" s="51">
        <v>185.35300000000001</v>
      </c>
      <c r="N537" s="51">
        <v>4131.9129999999996</v>
      </c>
      <c r="O537" s="2"/>
    </row>
    <row r="538" spans="1:15" x14ac:dyDescent="0.25">
      <c r="A538" s="66" t="s">
        <v>368</v>
      </c>
      <c r="B538" s="51">
        <v>135.9</v>
      </c>
      <c r="C538" s="51">
        <v>95.5</v>
      </c>
      <c r="D538" s="51">
        <f t="shared" si="25"/>
        <v>40.39</v>
      </c>
      <c r="E538" s="51">
        <v>3.3149999999999999</v>
      </c>
      <c r="F538" s="51">
        <v>2.0750000000000002</v>
      </c>
      <c r="G538" s="51">
        <v>35</v>
      </c>
      <c r="H538" s="51"/>
      <c r="I538" s="51">
        <v>28535.285</v>
      </c>
      <c r="J538" s="51">
        <v>23846.574000000001</v>
      </c>
      <c r="K538" s="51">
        <f t="shared" si="26"/>
        <v>4688.7089999999998</v>
      </c>
      <c r="L538" s="51">
        <v>429.05399999999997</v>
      </c>
      <c r="M538" s="51">
        <v>270.25900000000001</v>
      </c>
      <c r="N538" s="51">
        <v>3989.3960000000002</v>
      </c>
      <c r="O538" s="2"/>
    </row>
    <row r="539" spans="1:15" x14ac:dyDescent="0.25">
      <c r="A539" s="66" t="s">
        <v>369</v>
      </c>
      <c r="B539" s="51">
        <v>123.1</v>
      </c>
      <c r="C539" s="51">
        <v>79.599999999999994</v>
      </c>
      <c r="D539" s="51">
        <f t="shared" si="25"/>
        <v>43.481999999999999</v>
      </c>
      <c r="E539" s="51">
        <v>2.4900000000000002</v>
      </c>
      <c r="F539" s="51">
        <v>1.6919999999999999</v>
      </c>
      <c r="G539" s="51">
        <v>39.299999999999997</v>
      </c>
      <c r="H539" s="51"/>
      <c r="I539" s="51">
        <v>24993.871999999999</v>
      </c>
      <c r="J539" s="51">
        <v>19839.047999999999</v>
      </c>
      <c r="K539" s="51">
        <f t="shared" si="26"/>
        <v>5154.8230000000003</v>
      </c>
      <c r="L539" s="51">
        <v>342.25900000000001</v>
      </c>
      <c r="M539" s="51">
        <v>223.286</v>
      </c>
      <c r="N539" s="51">
        <v>4589.2780000000002</v>
      </c>
      <c r="O539" s="2"/>
    </row>
    <row r="540" spans="1:15" x14ac:dyDescent="0.25">
      <c r="A540" s="66" t="s">
        <v>370</v>
      </c>
      <c r="B540" s="51">
        <v>137</v>
      </c>
      <c r="C540" s="51">
        <v>88.6</v>
      </c>
      <c r="D540" s="51">
        <f t="shared" si="25"/>
        <v>48.391000000000005</v>
      </c>
      <c r="E540" s="51">
        <v>2.202</v>
      </c>
      <c r="F540" s="51">
        <v>1.4890000000000001</v>
      </c>
      <c r="G540" s="51">
        <v>44.7</v>
      </c>
      <c r="H540" s="51"/>
      <c r="I540" s="51">
        <v>28738.534</v>
      </c>
      <c r="J540" s="51">
        <v>22196.074000000001</v>
      </c>
      <c r="K540" s="51">
        <f t="shared" si="26"/>
        <v>6542.4589999999998</v>
      </c>
      <c r="L540" s="51">
        <v>301.21800000000002</v>
      </c>
      <c r="M540" s="51">
        <v>210.49100000000001</v>
      </c>
      <c r="N540" s="51">
        <v>6030.75</v>
      </c>
      <c r="O540" s="2"/>
    </row>
    <row r="541" spans="1:15" x14ac:dyDescent="0.25">
      <c r="A541" s="66" t="s">
        <v>371</v>
      </c>
      <c r="B541" s="51">
        <v>131.86500000000001</v>
      </c>
      <c r="C541" s="51">
        <v>84.123000000000005</v>
      </c>
      <c r="D541" s="51">
        <f t="shared" si="25"/>
        <v>47.742000000000004</v>
      </c>
      <c r="E541" s="51">
        <v>2.1339999999999999</v>
      </c>
      <c r="F541" s="51">
        <v>1.633</v>
      </c>
      <c r="G541" s="51">
        <v>43.975000000000001</v>
      </c>
      <c r="H541" s="51"/>
      <c r="I541" s="51">
        <v>27128.755000000001</v>
      </c>
      <c r="J541" s="51">
        <v>21174.528999999999</v>
      </c>
      <c r="K541" s="51">
        <f t="shared" si="26"/>
        <v>5954.2240000000002</v>
      </c>
      <c r="L541" s="51">
        <v>295.53399999999999</v>
      </c>
      <c r="M541" s="51">
        <v>215.423</v>
      </c>
      <c r="N541" s="51">
        <v>5443.2669999999998</v>
      </c>
      <c r="O541" s="2"/>
    </row>
    <row r="542" spans="1:15" x14ac:dyDescent="0.25">
      <c r="A542" s="66" t="s">
        <v>372</v>
      </c>
      <c r="B542" s="51">
        <v>122.47499999999999</v>
      </c>
      <c r="C542" s="51">
        <v>81.358999999999995</v>
      </c>
      <c r="D542" s="51">
        <f t="shared" si="25"/>
        <v>41.116</v>
      </c>
      <c r="E542" s="51">
        <v>2.3260000000000001</v>
      </c>
      <c r="F542" s="51">
        <v>1.165</v>
      </c>
      <c r="G542" s="51">
        <v>37.625</v>
      </c>
      <c r="H542" s="51"/>
      <c r="I542" s="51">
        <v>25750.817999999999</v>
      </c>
      <c r="J542" s="51">
        <v>20908.030999999999</v>
      </c>
      <c r="K542" s="51">
        <f t="shared" si="26"/>
        <v>4842.7860000000001</v>
      </c>
      <c r="L542" s="51">
        <v>353.245</v>
      </c>
      <c r="M542" s="51">
        <v>165.375</v>
      </c>
      <c r="N542" s="51">
        <v>4324.1660000000002</v>
      </c>
      <c r="O542" s="2"/>
    </row>
    <row r="543" spans="1:15" x14ac:dyDescent="0.25">
      <c r="A543" s="66" t="s">
        <v>373</v>
      </c>
      <c r="B543" s="51">
        <v>160.30699999999999</v>
      </c>
      <c r="C543" s="51">
        <v>111.304</v>
      </c>
      <c r="D543" s="51">
        <f t="shared" si="25"/>
        <v>49.003</v>
      </c>
      <c r="E543" s="51">
        <v>3.3780000000000001</v>
      </c>
      <c r="F543" s="51">
        <v>1.9550000000000001</v>
      </c>
      <c r="G543" s="51">
        <v>43.67</v>
      </c>
      <c r="H543" s="51"/>
      <c r="I543" s="51">
        <v>34620.332999999999</v>
      </c>
      <c r="J543" s="51">
        <v>28444.615000000002</v>
      </c>
      <c r="K543" s="51">
        <f t="shared" si="26"/>
        <v>6175.7179999999998</v>
      </c>
      <c r="L543" s="51">
        <v>464.029</v>
      </c>
      <c r="M543" s="51">
        <v>265.36</v>
      </c>
      <c r="N543" s="51">
        <v>5446.3289999999997</v>
      </c>
      <c r="O543" s="2"/>
    </row>
    <row r="544" spans="1:15" x14ac:dyDescent="0.25">
      <c r="A544" s="66" t="s">
        <v>374</v>
      </c>
      <c r="B544" s="51">
        <v>160.62</v>
      </c>
      <c r="C544" s="51">
        <v>108.398</v>
      </c>
      <c r="D544" s="51">
        <f t="shared" si="25"/>
        <v>52.222000000000001</v>
      </c>
      <c r="E544" s="51">
        <v>2.7240000000000002</v>
      </c>
      <c r="F544" s="51">
        <v>1.752</v>
      </c>
      <c r="G544" s="51">
        <v>47.746000000000002</v>
      </c>
      <c r="H544" s="51"/>
      <c r="I544" s="51">
        <v>34074.370000000003</v>
      </c>
      <c r="J544" s="51">
        <v>27738.626</v>
      </c>
      <c r="K544" s="51">
        <f t="shared" si="26"/>
        <v>6335.7420000000002</v>
      </c>
      <c r="L544" s="51">
        <v>446.298</v>
      </c>
      <c r="M544" s="51">
        <v>286.59100000000001</v>
      </c>
      <c r="N544" s="51">
        <v>5602.8530000000001</v>
      </c>
      <c r="O544" s="2"/>
    </row>
    <row r="545" spans="1:15" x14ac:dyDescent="0.25">
      <c r="A545" s="66" t="s">
        <v>375</v>
      </c>
      <c r="B545" s="51">
        <v>144.471</v>
      </c>
      <c r="C545" s="51">
        <v>99.738</v>
      </c>
      <c r="D545" s="51">
        <f t="shared" si="25"/>
        <v>44.733000000000004</v>
      </c>
      <c r="E545" s="51">
        <v>2.86</v>
      </c>
      <c r="F545" s="51">
        <v>1.819</v>
      </c>
      <c r="G545" s="51">
        <v>40.054000000000002</v>
      </c>
      <c r="H545" s="51"/>
      <c r="I545" s="51">
        <v>31691.215</v>
      </c>
      <c r="J545" s="51">
        <v>25601.1</v>
      </c>
      <c r="K545" s="51">
        <f t="shared" si="26"/>
        <v>6090.1120000000001</v>
      </c>
      <c r="L545" s="51">
        <v>410.61200000000002</v>
      </c>
      <c r="M545" s="51">
        <v>292.73700000000002</v>
      </c>
      <c r="N545" s="51">
        <v>5386.7629999999999</v>
      </c>
      <c r="O545" s="2"/>
    </row>
    <row r="546" spans="1:15" x14ac:dyDescent="0.25">
      <c r="A546" s="66" t="s">
        <v>376</v>
      </c>
      <c r="B546" s="51">
        <v>156.82</v>
      </c>
      <c r="C546" s="51">
        <v>105.842</v>
      </c>
      <c r="D546" s="51">
        <f t="shared" si="25"/>
        <v>50.978000000000002</v>
      </c>
      <c r="E546" s="51">
        <v>2.7989999999999999</v>
      </c>
      <c r="F546" s="51">
        <v>1.9139999999999999</v>
      </c>
      <c r="G546" s="51">
        <v>46.265000000000001</v>
      </c>
      <c r="H546" s="51"/>
      <c r="I546" s="51">
        <v>33539.451999999997</v>
      </c>
      <c r="J546" s="51">
        <v>27312.52</v>
      </c>
      <c r="K546" s="51">
        <f t="shared" si="26"/>
        <v>6226.9309999999996</v>
      </c>
      <c r="L546" s="51">
        <v>412.92</v>
      </c>
      <c r="M546" s="51">
        <v>302.09199999999998</v>
      </c>
      <c r="N546" s="51">
        <v>5511.9189999999999</v>
      </c>
      <c r="O546" s="2"/>
    </row>
    <row r="547" spans="1:15" x14ac:dyDescent="0.25">
      <c r="A547" s="66" t="s">
        <v>377</v>
      </c>
      <c r="B547" s="51">
        <v>141.07900000000001</v>
      </c>
      <c r="C547" s="51">
        <v>92.584999999999994</v>
      </c>
      <c r="D547" s="51">
        <f t="shared" si="25"/>
        <v>48.494</v>
      </c>
      <c r="E547" s="51">
        <v>2.7349999999999999</v>
      </c>
      <c r="F547" s="51">
        <v>1.901</v>
      </c>
      <c r="G547" s="51">
        <v>43.857999999999997</v>
      </c>
      <c r="H547" s="51"/>
      <c r="I547" s="51">
        <v>30961.156999999999</v>
      </c>
      <c r="J547" s="51">
        <v>24147.613000000001</v>
      </c>
      <c r="K547" s="51">
        <f t="shared" si="26"/>
        <v>6813.5430000000006</v>
      </c>
      <c r="L547" s="51">
        <v>412.995</v>
      </c>
      <c r="M547" s="51">
        <v>275.113</v>
      </c>
      <c r="N547" s="51">
        <v>6125.4350000000004</v>
      </c>
      <c r="O547" s="2"/>
    </row>
    <row r="548" spans="1:15" x14ac:dyDescent="0.25">
      <c r="A548" s="66" t="s">
        <v>378</v>
      </c>
      <c r="B548" s="51">
        <v>156.78800000000001</v>
      </c>
      <c r="C548" s="51">
        <v>94.24</v>
      </c>
      <c r="D548" s="51">
        <f t="shared" si="25"/>
        <v>62.548000000000002</v>
      </c>
      <c r="E548" s="51">
        <v>2.109</v>
      </c>
      <c r="F548" s="51">
        <v>1.7709999999999999</v>
      </c>
      <c r="G548" s="51">
        <v>58.667999999999999</v>
      </c>
      <c r="H548" s="51"/>
      <c r="I548" s="51">
        <v>32113.644</v>
      </c>
      <c r="J548" s="51">
        <v>24446.456999999999</v>
      </c>
      <c r="K548" s="51">
        <f t="shared" si="26"/>
        <v>7667.1859999999997</v>
      </c>
      <c r="L548" s="51">
        <v>324.88799999999998</v>
      </c>
      <c r="M548" s="51">
        <v>280.45</v>
      </c>
      <c r="N548" s="51">
        <v>7061.848</v>
      </c>
      <c r="O548" s="2"/>
    </row>
    <row r="549" spans="1:15" x14ac:dyDescent="0.25">
      <c r="A549" s="56" t="s">
        <v>379</v>
      </c>
      <c r="B549" s="51">
        <v>136.15299999999999</v>
      </c>
      <c r="C549" s="51">
        <v>88.171000000000006</v>
      </c>
      <c r="D549" s="51">
        <f t="shared" si="25"/>
        <v>47.981999999999999</v>
      </c>
      <c r="E549" s="51">
        <v>2.633</v>
      </c>
      <c r="F549" s="51">
        <v>1.55</v>
      </c>
      <c r="G549" s="51">
        <v>43.798999999999999</v>
      </c>
      <c r="H549" s="51"/>
      <c r="I549" s="51">
        <v>29598.421999999999</v>
      </c>
      <c r="J549" s="51">
        <v>23079.555</v>
      </c>
      <c r="K549" s="51">
        <f t="shared" si="26"/>
        <v>6518.866</v>
      </c>
      <c r="L549" s="51">
        <v>397.827</v>
      </c>
      <c r="M549" s="51">
        <v>245.69200000000001</v>
      </c>
      <c r="N549" s="51">
        <v>5875.3469999999998</v>
      </c>
      <c r="O549" s="2"/>
    </row>
    <row r="550" spans="1:15" x14ac:dyDescent="0.25">
      <c r="A550" s="56" t="s">
        <v>380</v>
      </c>
      <c r="B550" s="51">
        <v>137.71799999999999</v>
      </c>
      <c r="C550" s="51">
        <v>86.405000000000001</v>
      </c>
      <c r="D550" s="51">
        <f t="shared" si="25"/>
        <v>51.312999999999995</v>
      </c>
      <c r="E550" s="51">
        <v>2.77</v>
      </c>
      <c r="F550" s="51">
        <v>1.859</v>
      </c>
      <c r="G550" s="51">
        <v>46.683999999999997</v>
      </c>
      <c r="H550" s="51"/>
      <c r="I550" s="51">
        <v>29064.971000000001</v>
      </c>
      <c r="J550" s="51">
        <v>22527.565999999999</v>
      </c>
      <c r="K550" s="51">
        <f t="shared" si="26"/>
        <v>6537.4030000000002</v>
      </c>
      <c r="L550" s="51">
        <v>423.56299999999999</v>
      </c>
      <c r="M550" s="51">
        <v>250.251</v>
      </c>
      <c r="N550" s="51">
        <v>5863.5889999999999</v>
      </c>
      <c r="O550" s="2"/>
    </row>
    <row r="551" spans="1:15" x14ac:dyDescent="0.25">
      <c r="A551" s="56" t="s">
        <v>381</v>
      </c>
      <c r="B551" s="51">
        <v>133.375</v>
      </c>
      <c r="C551" s="51">
        <v>81.108000000000004</v>
      </c>
      <c r="D551" s="51">
        <f t="shared" si="25"/>
        <v>52.267000000000003</v>
      </c>
      <c r="E551" s="51">
        <v>2.298</v>
      </c>
      <c r="F551" s="51">
        <v>1.585</v>
      </c>
      <c r="G551" s="51">
        <v>48.384</v>
      </c>
      <c r="H551" s="51"/>
      <c r="I551" s="51">
        <v>28837.477999999999</v>
      </c>
      <c r="J551" s="51">
        <v>21673.545999999998</v>
      </c>
      <c r="K551" s="51">
        <f t="shared" si="26"/>
        <v>7163.93</v>
      </c>
      <c r="L551" s="51">
        <v>357.39100000000002</v>
      </c>
      <c r="M551" s="51">
        <v>248.78899999999999</v>
      </c>
      <c r="N551" s="51">
        <v>6557.75</v>
      </c>
      <c r="O551" s="2"/>
    </row>
    <row r="552" spans="1:15" x14ac:dyDescent="0.25">
      <c r="A552" s="56" t="s">
        <v>382</v>
      </c>
      <c r="B552" s="51">
        <v>155.31100000000001</v>
      </c>
      <c r="C552" s="51">
        <v>82.087000000000003</v>
      </c>
      <c r="D552" s="51">
        <f t="shared" si="25"/>
        <v>73.22399999999999</v>
      </c>
      <c r="E552" s="51">
        <v>2.9940000000000002</v>
      </c>
      <c r="F552" s="51">
        <v>2.1890000000000001</v>
      </c>
      <c r="G552" s="51">
        <v>68.040999999999997</v>
      </c>
      <c r="H552" s="51"/>
      <c r="I552" s="51">
        <v>32053.597000000002</v>
      </c>
      <c r="J552" s="51">
        <v>21628.803</v>
      </c>
      <c r="K552" s="51">
        <f t="shared" si="26"/>
        <v>10424.791999999999</v>
      </c>
      <c r="L552" s="51">
        <v>463.04899999999998</v>
      </c>
      <c r="M552" s="51">
        <v>324.89600000000002</v>
      </c>
      <c r="N552" s="51">
        <v>9636.8469999999998</v>
      </c>
      <c r="O552" s="2"/>
    </row>
    <row r="553" spans="1:15" x14ac:dyDescent="0.25">
      <c r="A553" s="56" t="s">
        <v>383</v>
      </c>
      <c r="B553" s="51">
        <v>134.386</v>
      </c>
      <c r="C553" s="51">
        <v>84.233999999999995</v>
      </c>
      <c r="D553" s="51">
        <f t="shared" si="25"/>
        <v>50.152000000000001</v>
      </c>
      <c r="E553" s="51">
        <v>2.38</v>
      </c>
      <c r="F553" s="51">
        <v>1.4970000000000001</v>
      </c>
      <c r="G553" s="51">
        <v>46.274999999999999</v>
      </c>
      <c r="H553" s="51"/>
      <c r="I553" s="51">
        <v>28888.953000000001</v>
      </c>
      <c r="J553" s="51">
        <v>22257.048999999999</v>
      </c>
      <c r="K553" s="51">
        <f t="shared" si="26"/>
        <v>6631.9030000000002</v>
      </c>
      <c r="L553" s="51">
        <v>350.726</v>
      </c>
      <c r="M553" s="51">
        <v>192.27799999999999</v>
      </c>
      <c r="N553" s="51">
        <v>6088.8990000000003</v>
      </c>
      <c r="O553" s="2"/>
    </row>
    <row r="554" spans="1:15" x14ac:dyDescent="0.25">
      <c r="A554" s="56" t="s">
        <v>384</v>
      </c>
      <c r="B554" s="51">
        <v>134.029</v>
      </c>
      <c r="C554" s="51">
        <v>88.028999999999996</v>
      </c>
      <c r="D554" s="51">
        <f t="shared" si="25"/>
        <v>46</v>
      </c>
      <c r="E554" s="51">
        <v>2.1389999999999998</v>
      </c>
      <c r="F554" s="51">
        <v>1.7549999999999999</v>
      </c>
      <c r="G554" s="51">
        <v>42.106000000000002</v>
      </c>
      <c r="H554" s="51"/>
      <c r="I554" s="51">
        <v>29511.634999999998</v>
      </c>
      <c r="J554" s="51">
        <v>23557.155999999999</v>
      </c>
      <c r="K554" s="51">
        <f t="shared" si="26"/>
        <v>5954.4769999999999</v>
      </c>
      <c r="L554" s="51">
        <v>311.75299999999999</v>
      </c>
      <c r="M554" s="51">
        <v>237.24700000000001</v>
      </c>
      <c r="N554" s="51">
        <v>5405.4769999999999</v>
      </c>
      <c r="O554" s="2"/>
    </row>
    <row r="555" spans="1:15" x14ac:dyDescent="0.25">
      <c r="A555" s="56" t="s">
        <v>385</v>
      </c>
      <c r="B555" s="51">
        <v>173.00899999999999</v>
      </c>
      <c r="C555" s="51">
        <v>108.551</v>
      </c>
      <c r="D555" s="51">
        <f t="shared" si="25"/>
        <v>64.457999999999998</v>
      </c>
      <c r="E555" s="51">
        <v>2.8759999999999999</v>
      </c>
      <c r="F555" s="51">
        <v>2.3239999999999998</v>
      </c>
      <c r="G555" s="51">
        <v>59.258000000000003</v>
      </c>
      <c r="H555" s="51"/>
      <c r="I555" s="51">
        <v>37288.614000000001</v>
      </c>
      <c r="J555" s="51">
        <v>28977.223000000002</v>
      </c>
      <c r="K555" s="51">
        <f t="shared" si="26"/>
        <v>8311.3900000000012</v>
      </c>
      <c r="L555" s="51">
        <v>445.28800000000001</v>
      </c>
      <c r="M555" s="51">
        <v>323.65800000000002</v>
      </c>
      <c r="N555" s="51">
        <v>7542.4440000000004</v>
      </c>
      <c r="O555" s="2"/>
    </row>
    <row r="556" spans="1:15" x14ac:dyDescent="0.25">
      <c r="A556" s="56" t="s">
        <v>386</v>
      </c>
      <c r="B556" s="51">
        <v>160.15600000000001</v>
      </c>
      <c r="C556" s="51">
        <v>99.370999999999995</v>
      </c>
      <c r="D556" s="51">
        <f t="shared" si="25"/>
        <v>60.785000000000004</v>
      </c>
      <c r="E556" s="51">
        <v>3.0369999999999999</v>
      </c>
      <c r="F556" s="51">
        <v>1.978</v>
      </c>
      <c r="G556" s="51">
        <v>55.77</v>
      </c>
      <c r="H556" s="51"/>
      <c r="I556" s="51">
        <v>36095.063999999998</v>
      </c>
      <c r="J556" s="51">
        <v>27541.115000000002</v>
      </c>
      <c r="K556" s="51">
        <f t="shared" si="26"/>
        <v>8553.9480000000003</v>
      </c>
      <c r="L556" s="51">
        <v>451.89499999999998</v>
      </c>
      <c r="M556" s="51">
        <v>281.15300000000002</v>
      </c>
      <c r="N556" s="51">
        <v>7820.9</v>
      </c>
      <c r="O556" s="2"/>
    </row>
    <row r="557" spans="1:15" x14ac:dyDescent="0.25">
      <c r="A557" s="56" t="s">
        <v>387</v>
      </c>
      <c r="B557" s="51">
        <v>153.798</v>
      </c>
      <c r="C557" s="51">
        <v>96.534000000000006</v>
      </c>
      <c r="D557" s="51">
        <f t="shared" si="25"/>
        <v>57.263999999999996</v>
      </c>
      <c r="E557" s="51">
        <v>2.9729999999999999</v>
      </c>
      <c r="F557" s="51">
        <v>2.1019999999999999</v>
      </c>
      <c r="G557" s="51">
        <v>52.189</v>
      </c>
      <c r="H557" s="51"/>
      <c r="I557" s="51">
        <v>34563.485000000001</v>
      </c>
      <c r="J557" s="51">
        <v>26736.552</v>
      </c>
      <c r="K557" s="51">
        <f t="shared" si="26"/>
        <v>7826.9319999999998</v>
      </c>
      <c r="L557" s="51">
        <v>445.03</v>
      </c>
      <c r="M557" s="51">
        <v>292.303</v>
      </c>
      <c r="N557" s="51">
        <v>7089.5990000000002</v>
      </c>
      <c r="O557" s="2"/>
    </row>
    <row r="558" spans="1:15" x14ac:dyDescent="0.25">
      <c r="A558" s="56" t="s">
        <v>388</v>
      </c>
      <c r="B558" s="51">
        <v>163.15299999999999</v>
      </c>
      <c r="C558" s="51">
        <v>92.688999999999993</v>
      </c>
      <c r="D558" s="51">
        <f t="shared" si="25"/>
        <v>70.463999999999999</v>
      </c>
      <c r="E558" s="51">
        <v>2.7669999999999999</v>
      </c>
      <c r="F558" s="51">
        <v>2.4359999999999999</v>
      </c>
      <c r="G558" s="51">
        <v>65.260999999999996</v>
      </c>
      <c r="H558" s="51"/>
      <c r="I558" s="51">
        <v>34973.095999999998</v>
      </c>
      <c r="J558" s="51">
        <v>25851.776000000002</v>
      </c>
      <c r="K558" s="51">
        <f t="shared" si="26"/>
        <v>9121.3179999999993</v>
      </c>
      <c r="L558" s="51">
        <v>422.83199999999999</v>
      </c>
      <c r="M558" s="51">
        <v>342.17700000000002</v>
      </c>
      <c r="N558" s="51">
        <v>8356.3089999999993</v>
      </c>
      <c r="O558" s="2"/>
    </row>
    <row r="559" spans="1:15" x14ac:dyDescent="0.25">
      <c r="A559" s="56" t="s">
        <v>389</v>
      </c>
      <c r="B559" s="51">
        <v>138.98699999999999</v>
      </c>
      <c r="C559" s="51">
        <v>76.578999999999994</v>
      </c>
      <c r="D559" s="51">
        <f t="shared" si="25"/>
        <v>62.408000000000001</v>
      </c>
      <c r="E559" s="51">
        <v>2.5179999999999998</v>
      </c>
      <c r="F559" s="51">
        <v>2.06</v>
      </c>
      <c r="G559" s="51">
        <v>57.83</v>
      </c>
      <c r="H559" s="51"/>
      <c r="I559" s="51">
        <v>30126.204000000002</v>
      </c>
      <c r="J559" s="51">
        <v>21484.175999999999</v>
      </c>
      <c r="K559" s="51">
        <f t="shared" si="26"/>
        <v>8642.027</v>
      </c>
      <c r="L559" s="51">
        <v>382.089</v>
      </c>
      <c r="M559" s="51">
        <v>270.81700000000001</v>
      </c>
      <c r="N559" s="51">
        <v>7989.1210000000001</v>
      </c>
      <c r="O559" s="2"/>
    </row>
    <row r="560" spans="1:15" x14ac:dyDescent="0.25">
      <c r="A560" s="56" t="s">
        <v>390</v>
      </c>
      <c r="B560" s="51">
        <v>144.02600000000001</v>
      </c>
      <c r="C560" s="51">
        <v>82.094999999999999</v>
      </c>
      <c r="D560" s="51">
        <f t="shared" si="25"/>
        <v>61.930999999999997</v>
      </c>
      <c r="E560" s="51">
        <v>2.7490000000000001</v>
      </c>
      <c r="F560" s="51">
        <v>2.1789999999999998</v>
      </c>
      <c r="G560" s="51">
        <v>57.003</v>
      </c>
      <c r="H560" s="51"/>
      <c r="I560" s="51">
        <v>31322.929</v>
      </c>
      <c r="J560" s="51">
        <v>23217.112000000001</v>
      </c>
      <c r="K560" s="51">
        <f t="shared" si="26"/>
        <v>8105.8159999999998</v>
      </c>
      <c r="L560" s="51">
        <v>422.00900000000001</v>
      </c>
      <c r="M560" s="51">
        <v>311.13799999999998</v>
      </c>
      <c r="N560" s="51">
        <v>7372.6689999999999</v>
      </c>
      <c r="O560" s="2"/>
    </row>
    <row r="561" spans="1:15" x14ac:dyDescent="0.25">
      <c r="A561" s="56" t="s">
        <v>391</v>
      </c>
      <c r="B561" s="51">
        <v>135.51</v>
      </c>
      <c r="C561" s="51">
        <v>71.781000000000006</v>
      </c>
      <c r="D561" s="51">
        <f t="shared" si="25"/>
        <v>63.728999999999999</v>
      </c>
      <c r="E561" s="51">
        <v>2.673</v>
      </c>
      <c r="F561" s="51">
        <v>1.855</v>
      </c>
      <c r="G561" s="51">
        <v>59.201000000000001</v>
      </c>
      <c r="H561" s="51"/>
      <c r="I561" s="51">
        <v>28705.512999999999</v>
      </c>
      <c r="J561" s="51">
        <v>20239.782999999999</v>
      </c>
      <c r="K561" s="51">
        <f t="shared" si="26"/>
        <v>8465.7279999999992</v>
      </c>
      <c r="L561" s="51">
        <v>414.21100000000001</v>
      </c>
      <c r="M561" s="51">
        <v>250.45099999999999</v>
      </c>
      <c r="N561" s="51">
        <v>7801.0659999999998</v>
      </c>
      <c r="O561" s="2"/>
    </row>
    <row r="562" spans="1:15" x14ac:dyDescent="0.25">
      <c r="A562" s="56" t="s">
        <v>392</v>
      </c>
      <c r="B562" s="51">
        <v>125.917</v>
      </c>
      <c r="C562" s="51">
        <v>66.784999999999997</v>
      </c>
      <c r="D562" s="51">
        <f t="shared" si="25"/>
        <v>59.131999999999998</v>
      </c>
      <c r="E562" s="51">
        <v>2.8149999999999999</v>
      </c>
      <c r="F562" s="51">
        <v>2.2010000000000001</v>
      </c>
      <c r="G562" s="51">
        <v>54.116</v>
      </c>
      <c r="H562" s="51"/>
      <c r="I562" s="51">
        <v>27034.554</v>
      </c>
      <c r="J562" s="51">
        <v>19296.484</v>
      </c>
      <c r="K562" s="51">
        <f t="shared" si="26"/>
        <v>7738.0679999999993</v>
      </c>
      <c r="L562" s="51">
        <v>419.82499999999999</v>
      </c>
      <c r="M562" s="51">
        <v>250.08</v>
      </c>
      <c r="N562" s="51">
        <v>7068.1629999999996</v>
      </c>
      <c r="O562" s="2"/>
    </row>
    <row r="563" spans="1:15" x14ac:dyDescent="0.25">
      <c r="A563" s="56" t="s">
        <v>393</v>
      </c>
      <c r="B563" s="51">
        <v>106.843</v>
      </c>
      <c r="C563" s="51">
        <v>56.326999999999998</v>
      </c>
      <c r="D563" s="51">
        <f t="shared" si="25"/>
        <v>50.515999999999998</v>
      </c>
      <c r="E563" s="51">
        <v>2.625</v>
      </c>
      <c r="F563" s="51">
        <v>1.6719999999999999</v>
      </c>
      <c r="G563" s="51">
        <v>46.219000000000001</v>
      </c>
      <c r="H563" s="51"/>
      <c r="I563" s="51">
        <v>23502.522000000001</v>
      </c>
      <c r="J563" s="51">
        <v>16208.788</v>
      </c>
      <c r="K563" s="51">
        <f t="shared" si="26"/>
        <v>7293.732</v>
      </c>
      <c r="L563" s="51">
        <v>379.24</v>
      </c>
      <c r="M563" s="51">
        <v>191.64500000000001</v>
      </c>
      <c r="N563" s="51">
        <v>6722.8469999999998</v>
      </c>
      <c r="O563" s="2"/>
    </row>
    <row r="564" spans="1:15" x14ac:dyDescent="0.25">
      <c r="A564" s="56" t="s">
        <v>394</v>
      </c>
      <c r="B564" s="51">
        <v>110.554</v>
      </c>
      <c r="C564" s="51">
        <v>50.875999999999998</v>
      </c>
      <c r="D564" s="51">
        <f t="shared" si="25"/>
        <v>59.677999999999997</v>
      </c>
      <c r="E564" s="51">
        <v>2.3679999999999999</v>
      </c>
      <c r="F564" s="51">
        <v>1.236</v>
      </c>
      <c r="G564" s="51">
        <v>56.073999999999998</v>
      </c>
      <c r="H564" s="51"/>
      <c r="I564" s="51">
        <v>22289.374</v>
      </c>
      <c r="J564" s="51">
        <v>14604.582</v>
      </c>
      <c r="K564" s="51">
        <f t="shared" si="26"/>
        <v>7684.7910000000002</v>
      </c>
      <c r="L564" s="51">
        <v>345.94900000000001</v>
      </c>
      <c r="M564" s="51">
        <v>179.03299999999999</v>
      </c>
      <c r="N564" s="51">
        <v>7159.8090000000002</v>
      </c>
      <c r="O564" s="2"/>
    </row>
    <row r="565" spans="1:15" x14ac:dyDescent="0.25">
      <c r="A565" s="56" t="s">
        <v>396</v>
      </c>
      <c r="B565" s="51">
        <v>107.22</v>
      </c>
      <c r="C565" s="51">
        <v>53.865000000000002</v>
      </c>
      <c r="D565" s="51">
        <f t="shared" si="25"/>
        <v>53.355000000000004</v>
      </c>
      <c r="E565" s="51">
        <v>2.6419999999999999</v>
      </c>
      <c r="F565" s="51">
        <v>1.5129999999999999</v>
      </c>
      <c r="G565" s="51">
        <v>49.2</v>
      </c>
      <c r="H565" s="51"/>
      <c r="I565" s="51">
        <v>22322.799999999999</v>
      </c>
      <c r="J565" s="51">
        <v>15487.040999999999</v>
      </c>
      <c r="K565" s="51">
        <f t="shared" si="26"/>
        <v>6835.7559999999994</v>
      </c>
      <c r="L565" s="51">
        <v>404.95400000000001</v>
      </c>
      <c r="M565" s="51">
        <v>202.892</v>
      </c>
      <c r="N565" s="51">
        <v>6227.91</v>
      </c>
      <c r="O565" s="2"/>
    </row>
    <row r="566" spans="1:15" x14ac:dyDescent="0.25">
      <c r="A566" s="56" t="s">
        <v>397</v>
      </c>
      <c r="B566" s="51">
        <v>116.254</v>
      </c>
      <c r="C566" s="51">
        <v>59.587000000000003</v>
      </c>
      <c r="D566" s="51">
        <f t="shared" si="25"/>
        <v>56.666999999999994</v>
      </c>
      <c r="E566" s="51">
        <v>2.1920000000000002</v>
      </c>
      <c r="F566" s="51">
        <v>1.3</v>
      </c>
      <c r="G566" s="51">
        <v>53.174999999999997</v>
      </c>
      <c r="H566" s="51"/>
      <c r="I566" s="51">
        <v>23896.455000000002</v>
      </c>
      <c r="J566" s="51">
        <v>16513.078000000001</v>
      </c>
      <c r="K566" s="51">
        <f t="shared" si="26"/>
        <v>7383.3759999999993</v>
      </c>
      <c r="L566" s="51">
        <v>343.78399999999999</v>
      </c>
      <c r="M566" s="51">
        <v>165.59800000000001</v>
      </c>
      <c r="N566" s="51">
        <v>6873.9939999999997</v>
      </c>
      <c r="O566" s="2"/>
    </row>
    <row r="567" spans="1:15" x14ac:dyDescent="0.25">
      <c r="A567" s="56" t="s">
        <v>398</v>
      </c>
      <c r="B567" s="51">
        <v>137.00299999999999</v>
      </c>
      <c r="C567" s="51">
        <v>80.692999999999998</v>
      </c>
      <c r="D567" s="51">
        <f t="shared" si="25"/>
        <v>56.31</v>
      </c>
      <c r="E567" s="51">
        <v>3.2330000000000001</v>
      </c>
      <c r="F567" s="51">
        <v>1.901</v>
      </c>
      <c r="G567" s="51">
        <v>51.176000000000002</v>
      </c>
      <c r="H567" s="51"/>
      <c r="I567" s="51">
        <v>30475.839</v>
      </c>
      <c r="J567" s="51">
        <v>22502.037</v>
      </c>
      <c r="K567" s="51">
        <f t="shared" si="26"/>
        <v>7973.8010000000004</v>
      </c>
      <c r="L567" s="51">
        <v>451.54399999999998</v>
      </c>
      <c r="M567" s="51">
        <v>278.63</v>
      </c>
      <c r="N567" s="51">
        <v>7243.6270000000004</v>
      </c>
      <c r="O567" s="2"/>
    </row>
    <row r="568" spans="1:15" x14ac:dyDescent="0.25">
      <c r="A568" s="56" t="s">
        <v>399</v>
      </c>
      <c r="B568" s="51">
        <v>121.673</v>
      </c>
      <c r="C568" s="51">
        <v>76.438999999999993</v>
      </c>
      <c r="D568" s="51">
        <f t="shared" si="25"/>
        <v>45.234000000000002</v>
      </c>
      <c r="E568" s="51">
        <v>2.9550000000000001</v>
      </c>
      <c r="F568" s="51">
        <v>2.073</v>
      </c>
      <c r="G568" s="51">
        <v>40.206000000000003</v>
      </c>
      <c r="H568" s="51"/>
      <c r="I568" s="51">
        <v>28014.781999999999</v>
      </c>
      <c r="J568" s="51">
        <v>21810.419000000002</v>
      </c>
      <c r="K568" s="51">
        <f t="shared" si="26"/>
        <v>6204.3620000000001</v>
      </c>
      <c r="L568" s="51">
        <v>471.21499999999997</v>
      </c>
      <c r="M568" s="51">
        <v>314.84199999999998</v>
      </c>
      <c r="N568" s="51">
        <v>5418.3050000000003</v>
      </c>
      <c r="O568" s="2"/>
    </row>
    <row r="569" spans="1:15" x14ac:dyDescent="0.25">
      <c r="A569" s="56" t="s">
        <v>400</v>
      </c>
      <c r="B569" s="51">
        <v>145.02600000000001</v>
      </c>
      <c r="C569" s="51">
        <v>90.513000000000005</v>
      </c>
      <c r="D569" s="51">
        <f t="shared" si="25"/>
        <v>54.513000000000005</v>
      </c>
      <c r="E569" s="51">
        <v>3.532</v>
      </c>
      <c r="F569" s="51">
        <v>1.6439999999999999</v>
      </c>
      <c r="G569" s="51">
        <v>49.337000000000003</v>
      </c>
      <c r="H569" s="51"/>
      <c r="I569" s="51">
        <v>33620.432999999997</v>
      </c>
      <c r="J569" s="51">
        <v>25971.422999999999</v>
      </c>
      <c r="K569" s="51">
        <f t="shared" si="26"/>
        <v>7649.0079999999998</v>
      </c>
      <c r="L569" s="51">
        <v>544.92399999999998</v>
      </c>
      <c r="M569" s="51">
        <v>247.47800000000001</v>
      </c>
      <c r="N569" s="51">
        <v>6856.6059999999998</v>
      </c>
      <c r="O569" s="2"/>
    </row>
    <row r="570" spans="1:15" x14ac:dyDescent="0.25">
      <c r="A570" s="56" t="s">
        <v>401</v>
      </c>
      <c r="B570" s="51">
        <v>141.62700000000001</v>
      </c>
      <c r="C570" s="51">
        <v>92.734999999999999</v>
      </c>
      <c r="D570" s="51">
        <f t="shared" si="25"/>
        <v>48.891999999999996</v>
      </c>
      <c r="E570" s="51">
        <v>3.3109999999999999</v>
      </c>
      <c r="F570" s="51">
        <v>1.9710000000000001</v>
      </c>
      <c r="G570" s="51">
        <v>43.61</v>
      </c>
      <c r="H570" s="51"/>
      <c r="I570" s="51">
        <v>34855.389000000003</v>
      </c>
      <c r="J570" s="51">
        <v>27306.083999999999</v>
      </c>
      <c r="K570" s="51">
        <f t="shared" si="26"/>
        <v>7549.3029999999999</v>
      </c>
      <c r="L570" s="51">
        <v>524.10900000000004</v>
      </c>
      <c r="M570" s="51">
        <v>325.52499999999998</v>
      </c>
      <c r="N570" s="51">
        <v>6699.6689999999999</v>
      </c>
      <c r="O570" s="2"/>
    </row>
    <row r="571" spans="1:15" ht="12" customHeight="1" x14ac:dyDescent="0.25">
      <c r="A571" s="56" t="s">
        <v>403</v>
      </c>
      <c r="B571" s="51">
        <v>122.524</v>
      </c>
      <c r="C571" s="51">
        <v>79.319999999999993</v>
      </c>
      <c r="D571" s="51">
        <f t="shared" si="25"/>
        <v>43.204000000000001</v>
      </c>
      <c r="E571" s="51">
        <v>2.552</v>
      </c>
      <c r="F571" s="51">
        <v>1.4750000000000001</v>
      </c>
      <c r="G571" s="51">
        <v>39.177</v>
      </c>
      <c r="H571" s="51"/>
      <c r="I571" s="51">
        <v>29097.182000000001</v>
      </c>
      <c r="J571" s="51">
        <v>22844.151999999998</v>
      </c>
      <c r="K571" s="51">
        <f t="shared" si="26"/>
        <v>6253.0289999999995</v>
      </c>
      <c r="L571" s="51">
        <v>403.70100000000002</v>
      </c>
      <c r="M571" s="51">
        <v>241.27199999999999</v>
      </c>
      <c r="N571" s="51">
        <v>5608.0559999999996</v>
      </c>
      <c r="O571" s="2"/>
    </row>
    <row r="572" spans="1:15" ht="12" customHeight="1" x14ac:dyDescent="0.25">
      <c r="A572" s="56" t="s">
        <v>405</v>
      </c>
      <c r="B572" s="51">
        <v>146.958</v>
      </c>
      <c r="C572" s="51">
        <v>90.058000000000007</v>
      </c>
      <c r="D572" s="51">
        <f t="shared" si="25"/>
        <v>56.900000000000006</v>
      </c>
      <c r="E572" s="51">
        <v>3.7429999999999999</v>
      </c>
      <c r="F572" s="51">
        <v>2.1949999999999998</v>
      </c>
      <c r="G572" s="51">
        <v>50.962000000000003</v>
      </c>
      <c r="H572" s="51"/>
      <c r="I572" s="51">
        <v>34888.569000000003</v>
      </c>
      <c r="J572" s="51">
        <v>26325.538</v>
      </c>
      <c r="K572" s="51">
        <f t="shared" si="26"/>
        <v>8563.0299999999988</v>
      </c>
      <c r="L572" s="51">
        <v>552.80200000000002</v>
      </c>
      <c r="M572" s="51">
        <v>345.05099999999999</v>
      </c>
      <c r="N572" s="51">
        <v>7665.1769999999997</v>
      </c>
      <c r="O572" s="2"/>
    </row>
    <row r="573" spans="1:15" ht="12" customHeight="1" x14ac:dyDescent="0.25">
      <c r="A573" s="56" t="s">
        <v>406</v>
      </c>
      <c r="B573" s="51">
        <v>120.794</v>
      </c>
      <c r="C573" s="51">
        <v>78.043000000000006</v>
      </c>
      <c r="D573" s="51">
        <f t="shared" si="25"/>
        <v>42.750999999999998</v>
      </c>
      <c r="E573" s="51">
        <v>2.5019999999999998</v>
      </c>
      <c r="F573" s="51">
        <v>1.7430000000000001</v>
      </c>
      <c r="G573" s="51">
        <v>38.506</v>
      </c>
      <c r="H573" s="51"/>
      <c r="I573" s="51">
        <v>28999.569</v>
      </c>
      <c r="J573" s="51">
        <v>22996.812000000002</v>
      </c>
      <c r="K573" s="51">
        <f t="shared" si="26"/>
        <v>6002.7559999999994</v>
      </c>
      <c r="L573" s="51">
        <v>394.71</v>
      </c>
      <c r="M573" s="51">
        <v>267.71600000000001</v>
      </c>
      <c r="N573" s="51">
        <v>5340.33</v>
      </c>
      <c r="O573" s="2"/>
    </row>
    <row r="574" spans="1:15" ht="12" customHeight="1" x14ac:dyDescent="0.25">
      <c r="A574" s="56" t="s">
        <v>407</v>
      </c>
      <c r="B574" s="51">
        <v>129.17400000000001</v>
      </c>
      <c r="C574" s="51">
        <v>81.406000000000006</v>
      </c>
      <c r="D574" s="51">
        <f t="shared" si="25"/>
        <v>47.768000000000001</v>
      </c>
      <c r="E574" s="51">
        <v>3.0270000000000001</v>
      </c>
      <c r="F574" s="51">
        <v>1.7250000000000001</v>
      </c>
      <c r="G574" s="51">
        <v>43.015999999999998</v>
      </c>
      <c r="H574" s="51"/>
      <c r="I574" s="51">
        <v>30980.77</v>
      </c>
      <c r="J574" s="51">
        <v>23970.565999999999</v>
      </c>
      <c r="K574" s="51">
        <f t="shared" si="26"/>
        <v>7010.2030000000004</v>
      </c>
      <c r="L574" s="51">
        <v>460.35700000000003</v>
      </c>
      <c r="M574" s="51">
        <v>276.74599999999998</v>
      </c>
      <c r="N574" s="51">
        <v>6273.1</v>
      </c>
      <c r="O574" s="2"/>
    </row>
    <row r="575" spans="1:15" ht="12" customHeight="1" x14ac:dyDescent="0.25">
      <c r="A575" s="56" t="s">
        <v>408</v>
      </c>
      <c r="B575" s="51">
        <v>112.592</v>
      </c>
      <c r="C575" s="51">
        <v>71.055999999999997</v>
      </c>
      <c r="D575" s="51">
        <f t="shared" si="25"/>
        <v>41.536000000000001</v>
      </c>
      <c r="E575" s="51">
        <v>2.4249999999999998</v>
      </c>
      <c r="F575" s="51">
        <v>1.458</v>
      </c>
      <c r="G575" s="51">
        <v>37.652999999999999</v>
      </c>
      <c r="H575" s="51"/>
      <c r="I575" s="51">
        <v>27196.224999999999</v>
      </c>
      <c r="J575" s="51">
        <v>21188.269</v>
      </c>
      <c r="K575" s="51">
        <f t="shared" si="26"/>
        <v>6007.9549999999999</v>
      </c>
      <c r="L575" s="51">
        <v>368.60500000000002</v>
      </c>
      <c r="M575" s="51">
        <v>262.02199999999999</v>
      </c>
      <c r="N575" s="51">
        <v>5377.3280000000004</v>
      </c>
      <c r="O575" s="2"/>
    </row>
    <row r="576" spans="1:15" ht="12" customHeight="1" x14ac:dyDescent="0.25">
      <c r="A576" s="56" t="s">
        <v>415</v>
      </c>
      <c r="B576" s="51">
        <v>110.25700000000001</v>
      </c>
      <c r="C576" s="51">
        <v>66.257999999999996</v>
      </c>
      <c r="D576" s="51">
        <f t="shared" si="25"/>
        <v>43.999000000000002</v>
      </c>
      <c r="E576" s="51">
        <v>2.11</v>
      </c>
      <c r="F576" s="51">
        <v>1.494</v>
      </c>
      <c r="G576" s="51">
        <v>40.395000000000003</v>
      </c>
      <c r="H576" s="51"/>
      <c r="I576" s="51">
        <v>26337.609</v>
      </c>
      <c r="J576" s="51">
        <v>19593.419000000002</v>
      </c>
      <c r="K576" s="51">
        <f t="shared" si="26"/>
        <v>6744.1890000000003</v>
      </c>
      <c r="L576" s="51">
        <v>325.012</v>
      </c>
      <c r="M576" s="51">
        <v>255.999</v>
      </c>
      <c r="N576" s="51">
        <v>6163.1779999999999</v>
      </c>
      <c r="O576" s="2"/>
    </row>
    <row r="577" spans="1:15" ht="12" customHeight="1" x14ac:dyDescent="0.25">
      <c r="A577" s="56" t="s">
        <v>417</v>
      </c>
      <c r="B577" s="51">
        <v>114.776</v>
      </c>
      <c r="C577" s="51">
        <v>75.906000000000006</v>
      </c>
      <c r="D577" s="51">
        <f t="shared" si="25"/>
        <v>38.869999999999997</v>
      </c>
      <c r="E577" s="51">
        <v>2.0920000000000001</v>
      </c>
      <c r="F577" s="51">
        <v>1.6519999999999999</v>
      </c>
      <c r="G577" s="51">
        <v>35.125999999999998</v>
      </c>
      <c r="H577" s="51"/>
      <c r="I577" s="51">
        <v>28658.233</v>
      </c>
      <c r="J577" s="51">
        <v>22563.362000000001</v>
      </c>
      <c r="K577" s="51">
        <f t="shared" si="26"/>
        <v>6094.8690000000006</v>
      </c>
      <c r="L577" s="51">
        <v>364.303</v>
      </c>
      <c r="M577" s="51">
        <v>253.19800000000001</v>
      </c>
      <c r="N577" s="51">
        <v>5477.3680000000004</v>
      </c>
      <c r="O577" s="2"/>
    </row>
    <row r="578" spans="1:15" ht="12" customHeight="1" x14ac:dyDescent="0.25">
      <c r="A578" s="56" t="s">
        <v>418</v>
      </c>
      <c r="B578" s="51">
        <v>119.125</v>
      </c>
      <c r="C578" s="51">
        <v>79.445999999999998</v>
      </c>
      <c r="D578" s="51">
        <f t="shared" si="25"/>
        <v>39.679000000000002</v>
      </c>
      <c r="E578" s="51">
        <v>2.5219999999999998</v>
      </c>
      <c r="F578" s="51">
        <v>1.5680000000000001</v>
      </c>
      <c r="G578" s="51">
        <v>35.588999999999999</v>
      </c>
      <c r="H578" s="51"/>
      <c r="I578" s="51">
        <v>29197.661</v>
      </c>
      <c r="J578" s="51">
        <v>23451.894</v>
      </c>
      <c r="K578" s="51">
        <f t="shared" si="26"/>
        <v>5745.7650000000003</v>
      </c>
      <c r="L578" s="51">
        <v>428.18099999999998</v>
      </c>
      <c r="M578" s="51">
        <v>221.816</v>
      </c>
      <c r="N578" s="51">
        <v>5095.768</v>
      </c>
      <c r="O578" s="2"/>
    </row>
    <row r="579" spans="1:15" ht="12" customHeight="1" x14ac:dyDescent="0.25">
      <c r="A579" s="56" t="s">
        <v>419</v>
      </c>
      <c r="B579" s="51">
        <v>124.318</v>
      </c>
      <c r="C579" s="51">
        <v>85.198999999999998</v>
      </c>
      <c r="D579" s="51">
        <f t="shared" si="25"/>
        <v>39.119</v>
      </c>
      <c r="E579" s="51">
        <v>2.774</v>
      </c>
      <c r="F579" s="51">
        <v>1.51</v>
      </c>
      <c r="G579" s="51">
        <v>34.835000000000001</v>
      </c>
      <c r="H579" s="51"/>
      <c r="I579" s="51">
        <v>32504.429</v>
      </c>
      <c r="J579" s="51">
        <v>25620.605</v>
      </c>
      <c r="K579" s="51">
        <f t="shared" si="26"/>
        <v>6883.8239999999996</v>
      </c>
      <c r="L579" s="51">
        <v>475.87299999999999</v>
      </c>
      <c r="M579" s="51">
        <v>237.08500000000001</v>
      </c>
      <c r="N579" s="51">
        <v>6170.866</v>
      </c>
      <c r="O579" s="2"/>
    </row>
    <row r="580" spans="1:15" ht="12" customHeight="1" x14ac:dyDescent="0.25">
      <c r="A580" s="56" t="s">
        <v>421</v>
      </c>
      <c r="B580" s="51">
        <v>132.32499999999999</v>
      </c>
      <c r="C580" s="51">
        <v>93.638999999999996</v>
      </c>
      <c r="D580" s="51">
        <f t="shared" si="25"/>
        <v>38.686</v>
      </c>
      <c r="E580" s="51">
        <v>3.4780000000000002</v>
      </c>
      <c r="F580" s="51">
        <v>1.5580000000000001</v>
      </c>
      <c r="G580" s="51">
        <v>33.65</v>
      </c>
      <c r="H580" s="51"/>
      <c r="I580" s="51">
        <v>34890.072</v>
      </c>
      <c r="J580" s="51">
        <v>28835.769</v>
      </c>
      <c r="K580" s="51">
        <f t="shared" si="26"/>
        <v>6054.3</v>
      </c>
      <c r="L580" s="51">
        <v>545.72900000000004</v>
      </c>
      <c r="M580" s="51">
        <v>227.03100000000001</v>
      </c>
      <c r="N580" s="51">
        <v>5281.54</v>
      </c>
      <c r="O580" s="2"/>
    </row>
    <row r="581" spans="1:15" ht="12" customHeight="1" x14ac:dyDescent="0.25">
      <c r="A581" s="56" t="s">
        <v>422</v>
      </c>
      <c r="B581" s="51">
        <v>132.41300000000001</v>
      </c>
      <c r="C581" s="51">
        <v>94.070999999999998</v>
      </c>
      <c r="D581" s="51">
        <f t="shared" ref="D581" si="27">SUM(E581:G581)</f>
        <v>38.341999999999999</v>
      </c>
      <c r="E581" s="51">
        <v>3.476</v>
      </c>
      <c r="F581" s="51">
        <v>1.7350000000000001</v>
      </c>
      <c r="G581" s="51">
        <v>33.131</v>
      </c>
      <c r="H581" s="51"/>
      <c r="I581" s="51">
        <v>34976.718000000001</v>
      </c>
      <c r="J581" s="51">
        <v>28747.842000000001</v>
      </c>
      <c r="K581" s="51">
        <f t="shared" ref="K581" si="28">SUM(L581:N581)</f>
        <v>6228.8739999999998</v>
      </c>
      <c r="L581" s="51">
        <v>580.09299999999996</v>
      </c>
      <c r="M581" s="51">
        <v>299.45499999999998</v>
      </c>
      <c r="N581" s="51">
        <v>5349.326</v>
      </c>
      <c r="O581" s="2"/>
    </row>
    <row r="582" spans="1:15" ht="12" customHeight="1" x14ac:dyDescent="0.25">
      <c r="B582" s="51"/>
      <c r="C582" s="51"/>
      <c r="D582" s="51"/>
      <c r="E582" s="51"/>
      <c r="F582" s="51"/>
      <c r="G582" s="51"/>
      <c r="H582" s="51"/>
      <c r="I582" s="51"/>
      <c r="J582" s="51"/>
      <c r="K582" s="51"/>
      <c r="L582" s="51"/>
      <c r="M582" s="51"/>
      <c r="N582" s="51"/>
      <c r="O582" s="2"/>
    </row>
    <row r="583" spans="1:15" s="57" customFormat="1" ht="39" customHeight="1" x14ac:dyDescent="0.25">
      <c r="A583" s="68" t="s">
        <v>293</v>
      </c>
      <c r="B583" s="68"/>
      <c r="C583" s="68"/>
      <c r="D583" s="68"/>
      <c r="E583" s="68"/>
      <c r="F583" s="68"/>
      <c r="G583" s="68"/>
      <c r="H583" s="68"/>
      <c r="I583" s="68"/>
      <c r="J583" s="56"/>
      <c r="K583" s="56"/>
      <c r="L583" s="56"/>
      <c r="M583" s="56"/>
      <c r="N583" s="56"/>
    </row>
    <row r="584" spans="1:15" s="57" customFormat="1" ht="14.25" x14ac:dyDescent="0.25">
      <c r="A584" s="56"/>
      <c r="B584" s="56"/>
      <c r="C584" s="56"/>
      <c r="D584" s="56"/>
      <c r="E584" s="56"/>
      <c r="F584" s="56"/>
      <c r="G584" s="56"/>
      <c r="H584" s="56"/>
      <c r="I584" s="56"/>
      <c r="J584" s="56"/>
      <c r="K584" s="56"/>
      <c r="L584" s="56"/>
      <c r="M584" s="56"/>
      <c r="N584" s="56"/>
    </row>
    <row r="585" spans="1:15" s="70" customFormat="1" ht="25.5" customHeight="1" x14ac:dyDescent="0.2">
      <c r="A585" s="69" t="s">
        <v>292</v>
      </c>
      <c r="B585" s="69"/>
      <c r="C585" s="69"/>
      <c r="D585" s="69"/>
      <c r="E585" s="69"/>
      <c r="F585" s="69"/>
      <c r="G585" s="69"/>
      <c r="H585" s="69"/>
      <c r="I585" s="69"/>
      <c r="J585" s="58"/>
      <c r="K585" s="58"/>
      <c r="L585" s="58"/>
      <c r="M585" s="58"/>
      <c r="N585" s="58"/>
    </row>
    <row r="586" spans="1:15" s="57" customFormat="1" ht="14.25" x14ac:dyDescent="0.25">
      <c r="A586" s="56"/>
      <c r="B586" s="56"/>
      <c r="C586" s="56"/>
      <c r="D586" s="56"/>
      <c r="E586" s="56"/>
      <c r="F586" s="56"/>
      <c r="G586" s="56"/>
      <c r="H586" s="56"/>
      <c r="I586" s="56"/>
      <c r="J586" s="56"/>
      <c r="K586" s="56"/>
      <c r="L586" s="56"/>
      <c r="M586" s="56"/>
      <c r="N586" s="56"/>
    </row>
    <row r="587" spans="1:15" s="57" customFormat="1" ht="24.75" customHeight="1" x14ac:dyDescent="0.25">
      <c r="A587" s="71" t="s">
        <v>295</v>
      </c>
      <c r="B587" s="71"/>
      <c r="C587" s="71"/>
      <c r="D587" s="71"/>
      <c r="E587" s="71"/>
      <c r="F587" s="71"/>
      <c r="G587" s="71"/>
      <c r="H587" s="71"/>
      <c r="I587" s="71"/>
      <c r="J587" s="56"/>
      <c r="K587" s="56"/>
      <c r="L587" s="56"/>
      <c r="M587" s="56"/>
      <c r="N587" s="56"/>
    </row>
    <row r="589" spans="1:15" x14ac:dyDescent="0.25">
      <c r="I589" s="52"/>
    </row>
    <row r="590" spans="1:15" x14ac:dyDescent="0.25">
      <c r="A590" s="56" t="s">
        <v>410</v>
      </c>
      <c r="B590" s="53"/>
      <c r="C590" s="53"/>
      <c r="E590" s="53"/>
      <c r="F590" s="54"/>
      <c r="G590" s="54"/>
      <c r="I590" s="53"/>
      <c r="J590" s="53"/>
      <c r="L590" s="53"/>
      <c r="M590" s="54"/>
      <c r="N590" s="54"/>
    </row>
    <row r="591" spans="1:15" x14ac:dyDescent="0.25">
      <c r="A591" s="56" t="s">
        <v>411</v>
      </c>
    </row>
    <row r="592" spans="1:15" x14ac:dyDescent="0.25">
      <c r="A592" s="56" t="s">
        <v>412</v>
      </c>
    </row>
    <row r="593" spans="1:1" x14ac:dyDescent="0.25">
      <c r="A593" s="56" t="s">
        <v>413</v>
      </c>
    </row>
    <row r="594" spans="1:1" x14ac:dyDescent="0.25">
      <c r="A594" s="59" t="s">
        <v>414</v>
      </c>
    </row>
  </sheetData>
  <mergeCells count="11">
    <mergeCell ref="B5:N5"/>
    <mergeCell ref="B294:N294"/>
    <mergeCell ref="A587:I587"/>
    <mergeCell ref="A583:I583"/>
    <mergeCell ref="A585:I585"/>
    <mergeCell ref="B6:G6"/>
    <mergeCell ref="I6:N6"/>
    <mergeCell ref="H6:H7"/>
    <mergeCell ref="B295:G295"/>
    <mergeCell ref="H295:H296"/>
    <mergeCell ref="I295:N295"/>
  </mergeCells>
  <phoneticPr fontId="0" type="noConversion"/>
  <hyperlinks>
    <hyperlink ref="B3" r:id="rId1" xr:uid="{00000000-0004-0000-0000-000000000000}"/>
    <hyperlink ref="A594" r:id="rId2" xr:uid="{4D7525DF-2F23-4171-AD6A-4E96D60334D7}"/>
  </hyperlinks>
  <pageMargins left="1" right="1" top="1" bottom="1" header="0" footer="0"/>
  <pageSetup scale="51" fitToHeight="0" orientation="portrait" r:id="rId3"/>
  <headerFooter alignWithMargins="0"/>
  <rowBreaks count="1" manualBreakCount="1">
    <brk id="293"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88"/>
  <sheetViews>
    <sheetView zoomScaleNormal="100" zoomScaleSheetLayoutView="73" workbookViewId="0">
      <pane xSplit="1" ySplit="5" topLeftCell="B262" activePane="bottomRight" state="frozen"/>
      <selection pane="topRight" activeCell="B1" sqref="B1"/>
      <selection pane="bottomLeft" activeCell="A6" sqref="A6"/>
      <selection pane="bottomRight" activeCell="K289" sqref="K289"/>
    </sheetView>
  </sheetViews>
  <sheetFormatPr defaultRowHeight="12.75" x14ac:dyDescent="0.2"/>
  <cols>
    <col min="1" max="1" width="9.75" style="6" customWidth="1"/>
    <col min="2" max="3" width="15" style="6" customWidth="1"/>
    <col min="4" max="5" width="15" style="11" customWidth="1"/>
  </cols>
  <sheetData>
    <row r="1" spans="1:5" x14ac:dyDescent="0.2">
      <c r="A1" s="5" t="s">
        <v>68</v>
      </c>
    </row>
    <row r="2" spans="1:5" x14ac:dyDescent="0.2">
      <c r="A2" s="7"/>
    </row>
    <row r="3" spans="1:5" ht="25.5" customHeight="1" x14ac:dyDescent="0.2">
      <c r="B3" s="37" t="s">
        <v>70</v>
      </c>
      <c r="C3" s="37"/>
      <c r="D3" s="38" t="s">
        <v>71</v>
      </c>
      <c r="E3" s="38"/>
    </row>
    <row r="5" spans="1:5" x14ac:dyDescent="0.2">
      <c r="B5" s="14" t="s">
        <v>30</v>
      </c>
      <c r="C5" s="14" t="s">
        <v>27</v>
      </c>
      <c r="D5" s="19" t="s">
        <v>30</v>
      </c>
      <c r="E5" s="19" t="s">
        <v>27</v>
      </c>
    </row>
    <row r="6" spans="1:5" x14ac:dyDescent="0.2">
      <c r="A6" s="8">
        <v>2000</v>
      </c>
    </row>
    <row r="7" spans="1:5" x14ac:dyDescent="0.2">
      <c r="A7" s="8">
        <v>2001</v>
      </c>
      <c r="B7" s="12">
        <f>(+'Permits Census'!B9-'Permits Census'!B8)/'Permits Census'!B8</f>
        <v>-0.18186828327362911</v>
      </c>
      <c r="C7" s="12">
        <f>(+'Permits Census'!B298-'Permits Census'!B297)/'Permits Census'!B297</f>
        <v>2.7890422900179353E-2</v>
      </c>
    </row>
    <row r="8" spans="1:5" x14ac:dyDescent="0.2">
      <c r="A8" s="8">
        <v>2002</v>
      </c>
      <c r="B8" s="12">
        <f>(+'Permits Census'!B10-'Permits Census'!B9)/'Permits Census'!B9</f>
        <v>-3.4411137307735491E-2</v>
      </c>
      <c r="C8" s="12">
        <f>(+'Permits Census'!B299-'Permits Census'!B298)/'Permits Census'!B298</f>
        <v>6.7821609163939714E-2</v>
      </c>
    </row>
    <row r="9" spans="1:5" x14ac:dyDescent="0.2">
      <c r="A9" s="8">
        <v>2003</v>
      </c>
      <c r="B9" s="12">
        <f>(+'Permits Census'!B11-'Permits Census'!B10)/'Permits Census'!B10</f>
        <v>-0.10952851578396605</v>
      </c>
      <c r="C9" s="12">
        <f>(+'Permits Census'!B300-'Permits Census'!B299)/'Permits Census'!B299</f>
        <v>8.0985170037043336E-2</v>
      </c>
    </row>
    <row r="10" spans="1:5" x14ac:dyDescent="0.2">
      <c r="A10" s="8" t="s">
        <v>52</v>
      </c>
      <c r="B10" s="12">
        <f>(+'Permits Census'!B12-'Permits Census'!B11)/'Permits Census'!B11</f>
        <v>0.17614415355487367</v>
      </c>
      <c r="C10" s="12">
        <f>(+'Permits Census'!B301-'Permits Census'!B300)/'Permits Census'!B300</f>
        <v>9.5734522399262487E-2</v>
      </c>
    </row>
    <row r="11" spans="1:5" x14ac:dyDescent="0.2">
      <c r="A11" s="8">
        <v>2005</v>
      </c>
      <c r="B11" s="12">
        <f>(+'Permits Census'!B13-'Permits Census'!B12)/'Permits Census'!B12</f>
        <v>0.29009159034138216</v>
      </c>
      <c r="C11" s="12">
        <f>(+'Permits Census'!B302-'Permits Census'!B301)/'Permits Census'!B301</f>
        <v>4.1176729174808267E-2</v>
      </c>
    </row>
    <row r="12" spans="1:5" x14ac:dyDescent="0.2">
      <c r="A12" s="8">
        <v>2006</v>
      </c>
      <c r="B12" s="12">
        <f>(+'Permits Census'!B14-'Permits Census'!B13)/'Permits Census'!B13</f>
        <v>0.12284325115098317</v>
      </c>
      <c r="C12" s="12">
        <f>(+'Permits Census'!B303-'Permits Census'!B302)/'Permits Census'!B302</f>
        <v>-0.1468058512069691</v>
      </c>
    </row>
    <row r="13" spans="1:5" x14ac:dyDescent="0.2">
      <c r="A13" s="8">
        <v>2007</v>
      </c>
      <c r="B13" s="12">
        <f>(+'Permits Census'!B15-'Permits Census'!B14)/'Permits Census'!B14</f>
        <v>-0.23731606376456163</v>
      </c>
      <c r="C13" s="12">
        <f>(+'Permits Census'!B304-'Permits Census'!B303)/'Permits Census'!B303</f>
        <v>-0.23953846396465722</v>
      </c>
    </row>
    <row r="14" spans="1:5" x14ac:dyDescent="0.2">
      <c r="A14" s="8">
        <v>2008</v>
      </c>
      <c r="B14" s="12">
        <f>(+'Permits Census'!B16-'Permits Census'!B15)/'Permits Census'!B15</f>
        <v>-0.40752650354217956</v>
      </c>
      <c r="C14" s="12">
        <f>(+'Permits Census'!B305-'Permits Census'!B304)/'Permits Census'!B304</f>
        <v>-0.35258203037009755</v>
      </c>
    </row>
    <row r="15" spans="1:5" x14ac:dyDescent="0.2">
      <c r="A15" s="8">
        <v>2009</v>
      </c>
      <c r="B15" s="12">
        <f>(+'Permits Census'!B17-'Permits Census'!B16)/'Permits Census'!B16</f>
        <v>-0.25729308005427409</v>
      </c>
      <c r="C15" s="12">
        <f>(+'Permits Census'!B306-'Permits Census'!B305)/'Permits Census'!B305</f>
        <v>-0.35609741550037066</v>
      </c>
    </row>
    <row r="16" spans="1:5" x14ac:dyDescent="0.2">
      <c r="A16" s="8">
        <v>2010</v>
      </c>
      <c r="B16" s="12">
        <f>(+'Permits Census'!B18-'Permits Census'!B17)/'Permits Census'!B17</f>
        <v>3.1970769582096367E-3</v>
      </c>
      <c r="C16" s="12">
        <f>(+'Permits Census'!B307-'Permits Census'!B306)/'Permits Census'!B306</f>
        <v>3.713271682765467E-2</v>
      </c>
    </row>
    <row r="17" spans="1:3" x14ac:dyDescent="0.2">
      <c r="A17" s="8">
        <v>2011</v>
      </c>
      <c r="B17" s="12">
        <f>(+'Permits Census'!B19-'Permits Census'!B18)/'Permits Census'!B18</f>
        <v>0.16537673571591169</v>
      </c>
      <c r="C17" s="12">
        <f>(+'Permits Census'!B308-'Permits Census'!B307)/'Permits Census'!B307</f>
        <v>3.2171151651477846E-2</v>
      </c>
    </row>
    <row r="18" spans="1:3" x14ac:dyDescent="0.2">
      <c r="A18" s="8">
        <v>2012</v>
      </c>
      <c r="B18" s="12">
        <f>(+'Permits Census'!B20-'Permits Census'!B19)/'Permits Census'!B19</f>
        <v>0.91063580427776147</v>
      </c>
      <c r="C18" s="12">
        <f>(+'Permits Census'!B309-'Permits Census'!B308)/'Permits Census'!B308</f>
        <v>0.3294501659292921</v>
      </c>
    </row>
    <row r="19" spans="1:3" x14ac:dyDescent="0.2">
      <c r="A19" s="8">
        <v>2013</v>
      </c>
      <c r="B19" s="12">
        <f>(+'Permits Census'!B21-'Permits Census'!B20)/'Permits Census'!B20</f>
        <v>6.5889689720390526E-2</v>
      </c>
      <c r="C19" s="12">
        <f>(+'Permits Census'!B310-'Permits Census'!B309)/'Permits Census'!B309</f>
        <v>0.19425353579426702</v>
      </c>
    </row>
    <row r="20" spans="1:3" x14ac:dyDescent="0.2">
      <c r="A20" s="8">
        <v>2014</v>
      </c>
      <c r="B20" s="12">
        <f>(+'Permits Census'!B22-'Permits Census'!B21)/'Permits Census'!B21</f>
        <v>-2.7623249568386726E-2</v>
      </c>
      <c r="C20" s="12">
        <f>(+'Permits Census'!B311-'Permits Census'!B310)/'Permits Census'!B310</f>
        <v>6.1869841404409695E-2</v>
      </c>
    </row>
    <row r="21" spans="1:3" x14ac:dyDescent="0.2">
      <c r="A21" s="8">
        <v>2015</v>
      </c>
      <c r="B21" s="12">
        <f>(+'Permits Census'!B23-'Permits Census'!B22)/'Permits Census'!B22</f>
        <v>0.10327480765436969</v>
      </c>
      <c r="C21" s="12">
        <f>(+'Permits Census'!B312-'Permits Census'!B311)/'Permits Census'!B311</f>
        <v>0.12399489033612016</v>
      </c>
    </row>
    <row r="22" spans="1:3" x14ac:dyDescent="0.2">
      <c r="A22" s="8">
        <v>2016</v>
      </c>
      <c r="B22" s="12">
        <f>(+'Permits Census'!B24-'Permits Census'!B23)/'Permits Census'!B23</f>
        <v>-2.2753687974966474E-2</v>
      </c>
      <c r="C22" s="12">
        <f>(+'Permits Census'!B313-'Permits Census'!B312)/'Permits Census'!B312</f>
        <v>2.034531220667991E-2</v>
      </c>
    </row>
    <row r="23" spans="1:3" x14ac:dyDescent="0.2">
      <c r="A23" s="8">
        <v>2017</v>
      </c>
      <c r="B23" s="12">
        <f>(+'Permits Census'!B25-'Permits Census'!B24)/'Permits Census'!B24</f>
        <v>0.22135309455194183</v>
      </c>
      <c r="C23" s="12">
        <f>(+'Permits Census'!B314-'Permits Census'!B313)/'Permits Census'!B313</f>
        <v>6.243359670888303E-2</v>
      </c>
    </row>
    <row r="24" spans="1:3" x14ac:dyDescent="0.2">
      <c r="A24" s="8">
        <v>2018</v>
      </c>
      <c r="B24" s="12">
        <f>(+'Permits Census'!B26-'Permits Census'!B25)/'Permits Census'!B25</f>
        <v>0.12490636704119851</v>
      </c>
      <c r="C24" s="12">
        <f>(+'Permits Census'!B315-'Permits Census'!B314)/'Permits Census'!B314</f>
        <v>3.6545117424103477E-2</v>
      </c>
    </row>
    <row r="25" spans="1:3" x14ac:dyDescent="0.2">
      <c r="A25" s="8">
        <v>2019</v>
      </c>
      <c r="B25" s="12">
        <f>(+'Permits Census'!B27-'Permits Census'!B26)/'Permits Census'!B26</f>
        <v>6.6655568503412685E-2</v>
      </c>
      <c r="C25" s="12">
        <f>(+'Permits Census'!B316-'Permits Census'!B315)/'Permits Census'!B315</f>
        <v>4.3061286382651769E-2</v>
      </c>
    </row>
    <row r="26" spans="1:3" x14ac:dyDescent="0.2">
      <c r="A26" s="8">
        <v>2020</v>
      </c>
      <c r="B26" s="12">
        <f>(+'Permits Census'!B28-'Permits Census'!B27)/'Permits Census'!B27</f>
        <v>0.3192246465024815</v>
      </c>
      <c r="C26" s="12">
        <f>(+'Permits Census'!B317-'Permits Census'!B316)/'Permits Census'!B316</f>
        <v>6.1392534746271467E-2</v>
      </c>
    </row>
    <row r="27" spans="1:3" x14ac:dyDescent="0.2">
      <c r="A27" s="8">
        <v>2021</v>
      </c>
      <c r="B27" s="12">
        <f>(+'Permits Census'!B29-'Permits Census'!B28)/'Permits Census'!B28</f>
        <v>0.20450028392958547</v>
      </c>
      <c r="C27" s="12">
        <f>(+'Permits Census'!B318-'Permits Census'!B317)/'Permits Census'!B317</f>
        <v>0.18070395699664402</v>
      </c>
    </row>
    <row r="28" spans="1:3" x14ac:dyDescent="0.2">
      <c r="A28" s="8">
        <v>2022</v>
      </c>
      <c r="B28" s="12">
        <f>(+'Permits Census'!B30-'Permits Census'!B29)/'Permits Census'!B29</f>
        <v>-0.1678551083348066</v>
      </c>
      <c r="C28" s="12">
        <f>(+'Permits Census'!B319-'Permits Census'!B318)/'Permits Census'!B318</f>
        <v>-3.2593314150636009E-2</v>
      </c>
    </row>
    <row r="29" spans="1:3" x14ac:dyDescent="0.2">
      <c r="A29" s="8">
        <v>2023</v>
      </c>
      <c r="B29" s="12">
        <f>(+'Permits Census'!B31-'Permits Census'!B30)/'Permits Census'!B30</f>
        <v>-8.4722156649827671E-2</v>
      </c>
      <c r="C29" s="12">
        <f>(+'Permits Census'!B320-'Permits Census'!B319)/'Permits Census'!B319</f>
        <v>-0.10073150643192436</v>
      </c>
    </row>
    <row r="30" spans="1:3" x14ac:dyDescent="0.2">
      <c r="B30" s="12"/>
      <c r="C30" s="12"/>
    </row>
    <row r="31" spans="1:3" x14ac:dyDescent="0.2">
      <c r="A31" s="6" t="s">
        <v>77</v>
      </c>
      <c r="B31" s="12">
        <f>(+'Permits Census'!B34-'Permits Census'!B33)/'Permits Census'!B33</f>
        <v>-4.8429703551511591E-2</v>
      </c>
      <c r="C31" s="12">
        <f>(+'Permits Census'!B323-'Permits Census'!B322)/'Permits Census'!B322</f>
        <v>3.8037037282255368E-2</v>
      </c>
    </row>
    <row r="32" spans="1:3" x14ac:dyDescent="0.2">
      <c r="B32" s="12"/>
      <c r="C32" s="12"/>
    </row>
    <row r="33" spans="1:5" x14ac:dyDescent="0.2">
      <c r="A33" s="6" t="s">
        <v>4</v>
      </c>
      <c r="B33" s="12"/>
      <c r="C33" s="12"/>
    </row>
    <row r="34" spans="1:5" x14ac:dyDescent="0.2">
      <c r="A34" s="6" t="s">
        <v>5</v>
      </c>
      <c r="B34" s="12">
        <f>(+'Permits Census'!B37-'Permits Census'!B36)/'Permits Census'!B36</f>
        <v>2.7118644067796609E-2</v>
      </c>
      <c r="C34" s="12">
        <f>(+'Permits Census'!B326-'Permits Census'!B325)/'Permits Census'!B325</f>
        <v>1.6442995505475747E-2</v>
      </c>
    </row>
    <row r="35" spans="1:5" x14ac:dyDescent="0.2">
      <c r="A35" s="6" t="s">
        <v>6</v>
      </c>
      <c r="B35" s="12">
        <f>(+'Permits Census'!B38-'Permits Census'!B37)/'Permits Census'!B37</f>
        <v>0.72442244224422447</v>
      </c>
      <c r="C35" s="12">
        <f>(+'Permits Census'!B327-'Permits Census'!B326)/'Permits Census'!B326</f>
        <v>0.15505161380727731</v>
      </c>
    </row>
    <row r="36" spans="1:5" x14ac:dyDescent="0.2">
      <c r="A36" s="6" t="s">
        <v>7</v>
      </c>
      <c r="B36" s="12">
        <f>(+'Permits Census'!B39-'Permits Census'!B38)/'Permits Census'!B38</f>
        <v>-0.30909090909090908</v>
      </c>
      <c r="C36" s="12">
        <f>(+'Permits Census'!B328-'Permits Census'!B327)/'Permits Census'!B327</f>
        <v>0.12951317979928678</v>
      </c>
    </row>
    <row r="37" spans="1:5" x14ac:dyDescent="0.2">
      <c r="A37" s="6" t="s">
        <v>8</v>
      </c>
      <c r="B37" s="12">
        <f>(+'Permits Census'!B40-'Permits Census'!B39)/'Permits Census'!B39</f>
        <v>0.33102493074792244</v>
      </c>
      <c r="C37" s="12">
        <f>(+'Permits Census'!B329-'Permits Census'!B328)/'Permits Census'!B328</f>
        <v>1.1498505253987606E-2</v>
      </c>
    </row>
    <row r="38" spans="1:5" x14ac:dyDescent="0.2">
      <c r="A38" s="6" t="s">
        <v>9</v>
      </c>
      <c r="B38" s="12">
        <f>(+'Permits Census'!B41-'Permits Census'!B40)/'Permits Census'!B40</f>
        <v>-6.3475546305931316E-2</v>
      </c>
      <c r="C38" s="12">
        <f>(+'Permits Census'!B330-'Permits Census'!B329)/'Permits Census'!B329</f>
        <v>3.6840614934459545E-2</v>
      </c>
    </row>
    <row r="39" spans="1:5" x14ac:dyDescent="0.2">
      <c r="A39" s="6" t="s">
        <v>10</v>
      </c>
      <c r="B39" s="12">
        <f>(+'Permits Census'!B42-'Permits Census'!B41)/'Permits Census'!B41</f>
        <v>-3.5555555555555556E-2</v>
      </c>
      <c r="C39" s="12">
        <f>(+'Permits Census'!B331-'Permits Census'!B330)/'Permits Census'!B330</f>
        <v>-1.5487115880267754E-2</v>
      </c>
    </row>
    <row r="40" spans="1:5" x14ac:dyDescent="0.2">
      <c r="A40" s="6" t="s">
        <v>11</v>
      </c>
      <c r="B40" s="12">
        <f>(+'Permits Census'!B43-'Permits Census'!B42)/'Permits Census'!B42</f>
        <v>5.1843317972350228E-2</v>
      </c>
      <c r="C40" s="12">
        <f>(+'Permits Census'!B332-'Permits Census'!B331)/'Permits Census'!B331</f>
        <v>-1.8308223096794363E-2</v>
      </c>
    </row>
    <row r="41" spans="1:5" x14ac:dyDescent="0.2">
      <c r="A41" s="6" t="s">
        <v>12</v>
      </c>
      <c r="B41" s="12">
        <f>(+'Permits Census'!B44-'Permits Census'!B43)/'Permits Census'!B43</f>
        <v>-8.2146768893756841E-2</v>
      </c>
      <c r="C41" s="12">
        <f>(+'Permits Census'!B333-'Permits Census'!B332)/'Permits Census'!B332</f>
        <v>-4.5329047677917112E-3</v>
      </c>
    </row>
    <row r="42" spans="1:5" x14ac:dyDescent="0.2">
      <c r="A42" s="6" t="s">
        <v>13</v>
      </c>
      <c r="B42" s="12">
        <f>(+'Permits Census'!B45-'Permits Census'!B44)/'Permits Census'!B44</f>
        <v>0.15155131264916469</v>
      </c>
      <c r="C42" s="12">
        <f>(+'Permits Census'!B334-'Permits Census'!B333)/'Permits Census'!B333</f>
        <v>8.1124075245862001E-2</v>
      </c>
    </row>
    <row r="43" spans="1:5" x14ac:dyDescent="0.2">
      <c r="A43" s="6" t="s">
        <v>14</v>
      </c>
      <c r="B43" s="12">
        <f>(+'Permits Census'!B46-'Permits Census'!B45)/'Permits Census'!B45</f>
        <v>-0.11191709844559586</v>
      </c>
      <c r="C43" s="12">
        <f>(+'Permits Census'!B335-'Permits Census'!B334)/'Permits Census'!B334</f>
        <v>-0.28628081633546121</v>
      </c>
    </row>
    <row r="44" spans="1:5" x14ac:dyDescent="0.2">
      <c r="A44" s="6" t="s">
        <v>15</v>
      </c>
      <c r="B44" s="12">
        <f>(+'Permits Census'!B47-'Permits Census'!B46)/'Permits Census'!B46</f>
        <v>-0.24620770128354727</v>
      </c>
      <c r="C44" s="12">
        <f>(+'Permits Census'!B336-'Permits Census'!B335)/'Permits Census'!B335</f>
        <v>0.13313151440833854</v>
      </c>
    </row>
    <row r="45" spans="1:5" x14ac:dyDescent="0.2">
      <c r="A45" s="6" t="s">
        <v>16</v>
      </c>
      <c r="B45" s="12">
        <f>(+'Permits Census'!B48-'Permits Census'!B47)/'Permits Census'!B47</f>
        <v>1.4256965944272446</v>
      </c>
      <c r="C45" s="12">
        <f>(+'Permits Census'!B337-'Permits Census'!B336)/'Permits Census'!B336</f>
        <v>-0.10709430440105243</v>
      </c>
      <c r="D45" s="11">
        <f>AVERAGE(B34:B45)</f>
        <v>0.15527197187778394</v>
      </c>
      <c r="E45" s="11">
        <f>AVERAGE(C34:C45)</f>
        <v>1.0991594539443339E-2</v>
      </c>
    </row>
    <row r="46" spans="1:5" x14ac:dyDescent="0.2">
      <c r="A46" s="6" t="s">
        <v>17</v>
      </c>
      <c r="B46" s="12">
        <f>(+'Permits Census'!B49-'Permits Census'!B48)/'Permits Census'!B48</f>
        <v>-0.13273771537970644</v>
      </c>
      <c r="C46" s="12">
        <f>(+'Permits Census'!B338-'Permits Census'!B337)/'Permits Census'!B337</f>
        <v>3.8510191869228987E-2</v>
      </c>
      <c r="D46" s="11">
        <f>AVERAGE(B35:B46)</f>
        <v>0.14195060859049199</v>
      </c>
      <c r="E46" s="11">
        <f t="shared" ref="E46:E109" si="0">AVERAGE(C35:C46)</f>
        <v>1.2830527569756106E-2</v>
      </c>
    </row>
    <row r="47" spans="1:5" x14ac:dyDescent="0.2">
      <c r="A47" s="6" t="s">
        <v>18</v>
      </c>
      <c r="B47" s="12">
        <f>(+'Permits Census'!B50-'Permits Census'!B49)/'Permits Census'!B49</f>
        <v>-3.679175864606328E-2</v>
      </c>
      <c r="C47" s="12">
        <f>(+'Permits Census'!B339-'Permits Census'!B338)/'Permits Census'!B338</f>
        <v>0.39114959044791803</v>
      </c>
      <c r="D47" s="11">
        <f t="shared" ref="D47:D110" si="1">AVERAGE(B36:B47)</f>
        <v>7.8516091849634692E-2</v>
      </c>
      <c r="E47" s="11">
        <f t="shared" si="0"/>
        <v>3.2505358956476167E-2</v>
      </c>
    </row>
    <row r="48" spans="1:5" x14ac:dyDescent="0.2">
      <c r="A48" s="6" t="s">
        <v>19</v>
      </c>
      <c r="B48" s="12">
        <f>(+'Permits Census'!B51-'Permits Census'!B50)/'Permits Census'!B50</f>
        <v>9.6256684491978606E-2</v>
      </c>
      <c r="C48" s="12">
        <f>(+'Permits Census'!B340-'Permits Census'!B339)/'Permits Census'!B339</f>
        <v>9.4532527997986514E-3</v>
      </c>
      <c r="D48" s="11">
        <f t="shared" si="1"/>
        <v>0.11229505798154199</v>
      </c>
      <c r="E48" s="11">
        <f t="shared" si="0"/>
        <v>2.2500365039852158E-2</v>
      </c>
    </row>
    <row r="49" spans="1:5" x14ac:dyDescent="0.2">
      <c r="A49" s="6" t="s">
        <v>20</v>
      </c>
      <c r="B49" s="12">
        <f>(+'Permits Census'!B52-'Permits Census'!B51)/'Permits Census'!B51</f>
        <v>-2.1602787456445994E-2</v>
      </c>
      <c r="C49" s="12">
        <f>(+'Permits Census'!B341-'Permits Census'!B340)/'Permits Census'!B340</f>
        <v>-2.1513418618300407E-2</v>
      </c>
      <c r="D49" s="11">
        <f t="shared" si="1"/>
        <v>8.2909414797844624E-2</v>
      </c>
      <c r="E49" s="11">
        <f t="shared" si="0"/>
        <v>1.9749371383828155E-2</v>
      </c>
    </row>
    <row r="50" spans="1:5" x14ac:dyDescent="0.2">
      <c r="A50" s="6" t="s">
        <v>21</v>
      </c>
      <c r="B50" s="12">
        <f>(+'Permits Census'!B53-'Permits Census'!B52)/'Permits Census'!B52</f>
        <v>0.12464387464387465</v>
      </c>
      <c r="C50" s="12">
        <f>(+'Permits Census'!B342-'Permits Census'!B341)/'Permits Census'!B341</f>
        <v>4.6244738280897445E-2</v>
      </c>
      <c r="D50" s="11">
        <f t="shared" si="1"/>
        <v>9.8586033210328453E-2</v>
      </c>
      <c r="E50" s="11">
        <f t="shared" si="0"/>
        <v>2.0533048329364648E-2</v>
      </c>
    </row>
    <row r="51" spans="1:5" x14ac:dyDescent="0.2">
      <c r="A51" s="6" t="s">
        <v>28</v>
      </c>
      <c r="B51" s="12">
        <f>(+'Permits Census'!B54-'Permits Census'!B53)/'Permits Census'!B53</f>
        <v>-8.6130462317922735E-2</v>
      </c>
      <c r="C51" s="12">
        <f>(+'Permits Census'!B343-'Permits Census'!B342)/'Permits Census'!B342</f>
        <v>-5.6752629362611086E-2</v>
      </c>
      <c r="D51" s="11">
        <f t="shared" si="1"/>
        <v>9.4371457646797871E-2</v>
      </c>
      <c r="E51" s="11">
        <f t="shared" si="0"/>
        <v>1.7094255539169368E-2</v>
      </c>
    </row>
    <row r="52" spans="1:5" x14ac:dyDescent="0.2">
      <c r="A52" s="6" t="s">
        <v>29</v>
      </c>
      <c r="B52" s="12">
        <f>(+'Permits Census'!B55-'Permits Census'!B54)/'Permits Census'!B54</f>
        <v>0.30907830907830908</v>
      </c>
      <c r="C52" s="12">
        <f>(+'Permits Census'!B344-'Permits Census'!B343)/'Permits Census'!B343</f>
        <v>-3.6253126428743144E-3</v>
      </c>
      <c r="D52" s="11">
        <f t="shared" si="1"/>
        <v>0.11580770690562779</v>
      </c>
      <c r="E52" s="11">
        <f t="shared" si="0"/>
        <v>1.8317831410329371E-2</v>
      </c>
    </row>
    <row r="53" spans="1:5" x14ac:dyDescent="0.2">
      <c r="A53" s="6" t="s">
        <v>31</v>
      </c>
      <c r="B53" s="12">
        <f>(+'Permits Census'!B56-'Permits Census'!B55)/'Permits Census'!B55</f>
        <v>-0.11805187930121758</v>
      </c>
      <c r="C53" s="12">
        <f>(+'Permits Census'!B345-'Permits Census'!B344)/'Permits Census'!B344</f>
        <v>-5.5927143558931407E-2</v>
      </c>
      <c r="D53" s="11">
        <f t="shared" si="1"/>
        <v>0.11281561437167271</v>
      </c>
      <c r="E53" s="11">
        <f t="shared" si="0"/>
        <v>1.4034978177734398E-2</v>
      </c>
    </row>
    <row r="54" spans="1:5" x14ac:dyDescent="0.2">
      <c r="A54" s="6" t="s">
        <v>32</v>
      </c>
      <c r="B54" s="12">
        <f>(+'Permits Census'!B57-'Permits Census'!B56)/'Permits Census'!B56</f>
        <v>-0.1752701080432173</v>
      </c>
      <c r="C54" s="12">
        <f>(+'Permits Census'!B346-'Permits Census'!B345)/'Permits Census'!B345</f>
        <v>-2.0242336217199891E-3</v>
      </c>
      <c r="D54" s="11">
        <f t="shared" si="1"/>
        <v>8.5580495980640894E-2</v>
      </c>
      <c r="E54" s="11">
        <f t="shared" si="0"/>
        <v>7.1059524387692323E-3</v>
      </c>
    </row>
    <row r="55" spans="1:5" x14ac:dyDescent="0.2">
      <c r="A55" s="6" t="s">
        <v>33</v>
      </c>
      <c r="B55" s="12">
        <f>(+'Permits Census'!B58-'Permits Census'!B57)/'Permits Census'!B57</f>
        <v>-0.14046579330422126</v>
      </c>
      <c r="C55" s="12">
        <f>(+'Permits Census'!B347-'Permits Census'!B346)/'Permits Census'!B346</f>
        <v>-0.10365731376807016</v>
      </c>
      <c r="D55" s="11">
        <f t="shared" si="1"/>
        <v>8.3201438075755432E-2</v>
      </c>
      <c r="E55" s="11">
        <f t="shared" si="0"/>
        <v>2.2324577652718485E-2</v>
      </c>
    </row>
    <row r="56" spans="1:5" x14ac:dyDescent="0.2">
      <c r="A56" s="6" t="s">
        <v>34</v>
      </c>
      <c r="B56" s="12">
        <f>(+'Permits Census'!B59-'Permits Census'!B58)/'Permits Census'!B58</f>
        <v>-0.10838272650296359</v>
      </c>
      <c r="C56" s="12">
        <f>(+'Permits Census'!B348-'Permits Census'!B347)/'Permits Census'!B347</f>
        <v>-7.8370707509780296E-3</v>
      </c>
      <c r="D56" s="11">
        <f t="shared" si="1"/>
        <v>9.4686852640804078E-2</v>
      </c>
      <c r="E56" s="11">
        <f t="shared" si="0"/>
        <v>1.0577195556108768E-2</v>
      </c>
    </row>
    <row r="57" spans="1:5" x14ac:dyDescent="0.2">
      <c r="A57" s="6" t="s">
        <v>35</v>
      </c>
      <c r="B57" s="12">
        <f>(+'Permits Census'!B60-'Permits Census'!B59)/'Permits Census'!B59</f>
        <v>-0.12820512820512819</v>
      </c>
      <c r="C57" s="12">
        <f>(+'Permits Census'!B349-'Permits Census'!B348)/'Permits Census'!B348</f>
        <v>-9.9929128277817275E-2</v>
      </c>
      <c r="D57" s="11">
        <f t="shared" si="1"/>
        <v>-3.4804957578560336E-2</v>
      </c>
      <c r="E57" s="11">
        <f t="shared" si="0"/>
        <v>1.1174293566378364E-2</v>
      </c>
    </row>
    <row r="58" spans="1:5" x14ac:dyDescent="0.2">
      <c r="A58" s="6" t="s">
        <v>36</v>
      </c>
      <c r="B58" s="12">
        <f>(+'Permits Census'!B61-'Permits Census'!B60)/'Permits Census'!B60</f>
        <v>0.44771241830065361</v>
      </c>
      <c r="C58" s="12">
        <f>(+'Permits Census'!B350-'Permits Census'!B349)/'Permits Census'!B349</f>
        <v>6.9155332856120272E-2</v>
      </c>
      <c r="D58" s="11">
        <f t="shared" si="1"/>
        <v>1.3565886894803003E-2</v>
      </c>
      <c r="E58" s="11">
        <f t="shared" si="0"/>
        <v>1.3728055315285972E-2</v>
      </c>
    </row>
    <row r="59" spans="1:5" x14ac:dyDescent="0.2">
      <c r="A59" s="6" t="s">
        <v>37</v>
      </c>
      <c r="B59" s="12">
        <f>(+'Permits Census'!B62-'Permits Census'!B61)/'Permits Census'!B61</f>
        <v>0.47554552294958613</v>
      </c>
      <c r="C59" s="12">
        <f>(+'Permits Census'!B351-'Permits Census'!B350)/'Permits Census'!B350</f>
        <v>0.27566098245191184</v>
      </c>
      <c r="D59" s="11">
        <f t="shared" si="1"/>
        <v>5.6260660361107113E-2</v>
      </c>
      <c r="E59" s="11">
        <f t="shared" si="0"/>
        <v>4.1040046489521252E-3</v>
      </c>
    </row>
    <row r="60" spans="1:5" x14ac:dyDescent="0.2">
      <c r="A60" s="6" t="s">
        <v>38</v>
      </c>
      <c r="B60" s="12">
        <f>(+'Permits Census'!B63-'Permits Census'!B62)/'Permits Census'!B62</f>
        <v>0.18816930137684854</v>
      </c>
      <c r="C60" s="12">
        <f>(+'Permits Census'!B352-'Permits Census'!B351)/'Permits Census'!B351</f>
        <v>1.4154953971469673E-2</v>
      </c>
      <c r="D60" s="11">
        <f t="shared" si="1"/>
        <v>6.3920045101512946E-2</v>
      </c>
      <c r="E60" s="11">
        <f t="shared" si="0"/>
        <v>4.4958130799247157E-3</v>
      </c>
    </row>
    <row r="61" spans="1:5" x14ac:dyDescent="0.2">
      <c r="A61" s="6" t="s">
        <v>39</v>
      </c>
      <c r="B61" s="12">
        <f>(+'Permits Census'!B64-'Permits Census'!B63)/'Permits Census'!B63</f>
        <v>-0.24206008583690988</v>
      </c>
      <c r="C61" s="12">
        <f>(+'Permits Census'!B353-'Permits Census'!B352)/'Permits Census'!B352</f>
        <v>-8.5907540715515014E-4</v>
      </c>
      <c r="D61" s="11">
        <f t="shared" si="1"/>
        <v>4.5548603569807618E-2</v>
      </c>
      <c r="E61" s="11">
        <f t="shared" si="0"/>
        <v>6.2170083475201511E-3</v>
      </c>
    </row>
    <row r="62" spans="1:5" x14ac:dyDescent="0.2">
      <c r="A62" s="6" t="s">
        <v>40</v>
      </c>
      <c r="B62" s="12">
        <f>(+'Permits Census'!B65-'Permits Census'!B64)/'Permits Census'!B64</f>
        <v>-5.0962627406568518E-2</v>
      </c>
      <c r="C62" s="12">
        <f>(+'Permits Census'!B354-'Permits Census'!B353)/'Permits Census'!B353</f>
        <v>9.7785719835288581E-2</v>
      </c>
      <c r="D62" s="11">
        <f t="shared" si="1"/>
        <v>3.0914728398937358E-2</v>
      </c>
      <c r="E62" s="11">
        <f t="shared" si="0"/>
        <v>1.0512090143719411E-2</v>
      </c>
    </row>
    <row r="63" spans="1:5" x14ac:dyDescent="0.2">
      <c r="A63" s="6" t="s">
        <v>41</v>
      </c>
      <c r="B63" s="12">
        <f>(+'Permits Census'!B66-'Permits Census'!B65)/'Permits Census'!B65</f>
        <v>0.18854415274463007</v>
      </c>
      <c r="C63" s="12">
        <f>(+'Permits Census'!B355-'Permits Census'!B354)/'Permits Census'!B354</f>
        <v>-0.12482542558411651</v>
      </c>
      <c r="D63" s="11">
        <f t="shared" si="1"/>
        <v>5.3804279654150085E-2</v>
      </c>
      <c r="E63" s="11">
        <f t="shared" si="0"/>
        <v>4.8393571252606299E-3</v>
      </c>
    </row>
    <row r="64" spans="1:5" x14ac:dyDescent="0.2">
      <c r="A64" s="6" t="s">
        <v>42</v>
      </c>
      <c r="B64" s="12">
        <f>(+'Permits Census'!B67-'Permits Census'!B66)/'Permits Census'!B66</f>
        <v>6.275100401606426E-2</v>
      </c>
      <c r="C64" s="12">
        <f>(+'Permits Census'!B356-'Permits Census'!B355)/'Permits Census'!B355</f>
        <v>0.12138251531096345</v>
      </c>
      <c r="D64" s="11">
        <f t="shared" si="1"/>
        <v>3.3277004232296355E-2</v>
      </c>
      <c r="E64" s="11">
        <f t="shared" si="0"/>
        <v>1.5256676121413773E-2</v>
      </c>
    </row>
    <row r="65" spans="1:5" x14ac:dyDescent="0.2">
      <c r="A65" s="6" t="s">
        <v>43</v>
      </c>
      <c r="B65" s="12">
        <f>(+'Permits Census'!B68-'Permits Census'!B67)/'Permits Census'!B67</f>
        <v>-0.16438356164383561</v>
      </c>
      <c r="C65" s="12">
        <f>(+'Permits Census'!B357-'Permits Census'!B356)/'Permits Census'!B356</f>
        <v>-6.8657663591390403E-2</v>
      </c>
      <c r="D65" s="11">
        <f t="shared" si="1"/>
        <v>2.941603070374486E-2</v>
      </c>
      <c r="E65" s="11">
        <f t="shared" si="0"/>
        <v>1.419579945204219E-2</v>
      </c>
    </row>
    <row r="66" spans="1:5" x14ac:dyDescent="0.2">
      <c r="A66" s="6" t="s">
        <v>44</v>
      </c>
      <c r="B66" s="12">
        <f>(+'Permits Census'!B69-'Permits Census'!B68)/'Permits Census'!B68</f>
        <v>0.36291690220463541</v>
      </c>
      <c r="C66" s="12">
        <f>(+'Permits Census'!B358-'Permits Census'!B357)/'Permits Census'!B357</f>
        <v>-9.1321584538668829E-2</v>
      </c>
      <c r="D66" s="11">
        <f t="shared" si="1"/>
        <v>7.426494822439926E-2</v>
      </c>
      <c r="E66" s="11">
        <f t="shared" si="0"/>
        <v>6.7543535422964545E-3</v>
      </c>
    </row>
    <row r="67" spans="1:5" x14ac:dyDescent="0.2">
      <c r="A67" s="6" t="s">
        <v>45</v>
      </c>
      <c r="B67" s="12">
        <f>(+'Permits Census'!B70-'Permits Census'!B69)/'Permits Census'!B69</f>
        <v>-0.29738697635835754</v>
      </c>
      <c r="C67" s="12">
        <f>(+'Permits Census'!B359-'Permits Census'!B358)/'Permits Census'!B358</f>
        <v>-7.4509603422124593E-2</v>
      </c>
      <c r="D67" s="11">
        <f t="shared" si="1"/>
        <v>6.11881829698879E-2</v>
      </c>
      <c r="E67" s="11">
        <f t="shared" si="0"/>
        <v>9.1833294044585869E-3</v>
      </c>
    </row>
    <row r="68" spans="1:5" x14ac:dyDescent="0.2">
      <c r="A68" s="6" t="s">
        <v>46</v>
      </c>
      <c r="B68" s="12">
        <f>(+'Permits Census'!B71-'Permits Census'!B70)/'Permits Census'!B70</f>
        <v>0.22136953955135774</v>
      </c>
      <c r="C68" s="12">
        <f>(+'Permits Census'!B360-'Permits Census'!B359)/'Permits Census'!B359</f>
        <v>-7.1159807261455293E-2</v>
      </c>
      <c r="D68" s="11">
        <f t="shared" si="1"/>
        <v>8.8667538474414664E-2</v>
      </c>
      <c r="E68" s="11">
        <f t="shared" si="0"/>
        <v>3.9064346952521409E-3</v>
      </c>
    </row>
    <row r="69" spans="1:5" x14ac:dyDescent="0.2">
      <c r="A69" s="6" t="s">
        <v>47</v>
      </c>
      <c r="B69" s="12">
        <f>(+'Permits Census'!B72-'Permits Census'!B71)/'Permits Census'!B71</f>
        <v>8.6515224746254227E-2</v>
      </c>
      <c r="C69" s="12">
        <f>(+'Permits Census'!B361-'Permits Census'!B360)/'Permits Census'!B360</f>
        <v>8.4852169545736357E-3</v>
      </c>
      <c r="D69" s="11">
        <f t="shared" si="1"/>
        <v>0.10656090122036323</v>
      </c>
      <c r="E69" s="11">
        <f t="shared" si="0"/>
        <v>1.2940963464618052E-2</v>
      </c>
    </row>
    <row r="70" spans="1:5" x14ac:dyDescent="0.2">
      <c r="A70" s="6" t="s">
        <v>48</v>
      </c>
      <c r="B70" s="12">
        <f>(+'Permits Census'!B73-'Permits Census'!B72)/'Permits Census'!B72</f>
        <v>-0.11921708185053381</v>
      </c>
      <c r="C70" s="12">
        <f>(+'Permits Census'!B362-'Permits Census'!B361)/'Permits Census'!B361</f>
        <v>-1.0379670524094749E-2</v>
      </c>
      <c r="D70" s="11">
        <f t="shared" si="1"/>
        <v>5.9316776207764266E-2</v>
      </c>
      <c r="E70" s="11">
        <f t="shared" si="0"/>
        <v>6.3130465162667985E-3</v>
      </c>
    </row>
    <row r="71" spans="1:5" x14ac:dyDescent="0.2">
      <c r="A71" s="6" t="s">
        <v>49</v>
      </c>
      <c r="B71" s="12">
        <f>(+'Permits Census'!B74-'Permits Census'!B73)/'Permits Census'!B73</f>
        <v>0.57727272727272727</v>
      </c>
      <c r="C71" s="12">
        <f>(+'Permits Census'!B363-'Permits Census'!B362)/'Permits Census'!B362</f>
        <v>0.28571996133013738</v>
      </c>
      <c r="D71" s="11">
        <f t="shared" si="1"/>
        <v>6.779404323469268E-2</v>
      </c>
      <c r="E71" s="11">
        <f t="shared" si="0"/>
        <v>7.1512947561189312E-3</v>
      </c>
    </row>
    <row r="72" spans="1:5" x14ac:dyDescent="0.2">
      <c r="A72" s="6" t="s">
        <v>50</v>
      </c>
      <c r="B72" s="12">
        <f>(+'Permits Census'!B75-'Permits Census'!B74)/'Permits Census'!B74</f>
        <v>-0.27953890489913547</v>
      </c>
      <c r="C72" s="12">
        <f>(+'Permits Census'!B364-'Permits Census'!B363)/'Permits Census'!B363</f>
        <v>-0.1316101188636879</v>
      </c>
      <c r="D72" s="11">
        <f t="shared" si="1"/>
        <v>2.8818359378360681E-2</v>
      </c>
      <c r="E72" s="11">
        <f t="shared" si="0"/>
        <v>-4.995794646810864E-3</v>
      </c>
    </row>
    <row r="73" spans="1:5" x14ac:dyDescent="0.2">
      <c r="A73" s="6" t="s">
        <v>51</v>
      </c>
      <c r="B73" s="12">
        <f>(+'Permits Census'!B76-'Permits Census'!B75)/'Permits Census'!B75</f>
        <v>-0.18444444444444444</v>
      </c>
      <c r="C73" s="12">
        <f>(+'Permits Census'!B365-'Permits Census'!B364)/'Permits Census'!B364</f>
        <v>9.343660485004493E-2</v>
      </c>
      <c r="D73" s="11">
        <f t="shared" si="1"/>
        <v>3.3619662827732801E-2</v>
      </c>
      <c r="E73" s="11">
        <f t="shared" si="0"/>
        <v>2.8621787079558072E-3</v>
      </c>
    </row>
    <row r="74" spans="1:5" x14ac:dyDescent="0.2">
      <c r="A74" s="6" t="s">
        <v>53</v>
      </c>
      <c r="B74" s="12">
        <f>(+'Permits Census'!B77-'Permits Census'!B76)/'Permits Census'!B76</f>
        <v>0.17438692098092642</v>
      </c>
      <c r="C74" s="12">
        <f>(+'Permits Census'!B366-'Permits Census'!B365)/'Permits Census'!B365</f>
        <v>-8.895059987417595E-4</v>
      </c>
      <c r="D74" s="11">
        <f t="shared" si="1"/>
        <v>5.2398791860024052E-2</v>
      </c>
      <c r="E74" s="11">
        <f t="shared" si="0"/>
        <v>-5.360756778213383E-3</v>
      </c>
    </row>
    <row r="75" spans="1:5" x14ac:dyDescent="0.2">
      <c r="A75" s="6" t="s">
        <v>54</v>
      </c>
      <c r="B75" s="12">
        <f>(+'Permits Census'!B78-'Permits Census'!B77)/'Permits Census'!B77</f>
        <v>-0.25707656612529001</v>
      </c>
      <c r="C75" s="12">
        <f>(+'Permits Census'!B367-'Permits Census'!B366)/'Permits Census'!B366</f>
        <v>-0.19648983757491528</v>
      </c>
      <c r="D75" s="11">
        <f t="shared" si="1"/>
        <v>1.5263731954197376E-2</v>
      </c>
      <c r="E75" s="11">
        <f t="shared" si="0"/>
        <v>-1.1332791110779951E-2</v>
      </c>
    </row>
    <row r="76" spans="1:5" x14ac:dyDescent="0.2">
      <c r="A76" s="6" t="s">
        <v>55</v>
      </c>
      <c r="B76" s="12">
        <f>(+'Permits Census'!B79-'Permits Census'!B78)/'Permits Census'!B78</f>
        <v>0.86633354153653963</v>
      </c>
      <c r="C76" s="12">
        <f>(+'Permits Census'!B368-'Permits Census'!B367)/'Permits Census'!B367</f>
        <v>8.9025963935600194E-2</v>
      </c>
      <c r="D76" s="11">
        <f t="shared" si="1"/>
        <v>8.2228943414236991E-2</v>
      </c>
      <c r="E76" s="11">
        <f t="shared" si="0"/>
        <v>-1.402917039206022E-2</v>
      </c>
    </row>
    <row r="77" spans="1:5" x14ac:dyDescent="0.2">
      <c r="A77" s="6" t="s">
        <v>56</v>
      </c>
      <c r="B77" s="12">
        <f>(+'Permits Census'!B80-'Permits Census'!B79)/'Permits Census'!B79</f>
        <v>-0.32898259705488619</v>
      </c>
      <c r="C77" s="12">
        <f>(+'Permits Census'!B369-'Permits Census'!B368)/'Permits Census'!B368</f>
        <v>-0.1526273342018736</v>
      </c>
      <c r="D77" s="11">
        <f t="shared" si="1"/>
        <v>6.8512357129982784E-2</v>
      </c>
      <c r="E77" s="11">
        <f t="shared" si="0"/>
        <v>-2.1026642942933826E-2</v>
      </c>
    </row>
    <row r="78" spans="1:5" x14ac:dyDescent="0.2">
      <c r="A78" s="6" t="s">
        <v>57</v>
      </c>
      <c r="B78" s="12">
        <f>(+'Permits Census'!B81-'Permits Census'!B80)/'Permits Census'!B80</f>
        <v>-0.16857855361596011</v>
      </c>
      <c r="C78" s="12">
        <f>(+'Permits Census'!B370-'Permits Census'!B369)/'Permits Census'!B369</f>
        <v>-2.5734325123729657E-2</v>
      </c>
      <c r="D78" s="11">
        <f t="shared" si="1"/>
        <v>2.422106914493315E-2</v>
      </c>
      <c r="E78" s="11">
        <f t="shared" si="0"/>
        <v>-1.5561037991688891E-2</v>
      </c>
    </row>
    <row r="79" spans="1:5" x14ac:dyDescent="0.2">
      <c r="A79" s="6" t="s">
        <v>58</v>
      </c>
      <c r="B79" s="12">
        <f>(+'Permits Census'!B82-'Permits Census'!B81)/'Permits Census'!B81</f>
        <v>0.17456508698260348</v>
      </c>
      <c r="C79" s="12">
        <f>(+'Permits Census'!B371-'Permits Census'!B370)/'Permits Census'!B370</f>
        <v>-0.16278283348237438</v>
      </c>
      <c r="D79" s="11">
        <f t="shared" si="1"/>
        <v>6.3550407756679916E-2</v>
      </c>
      <c r="E79" s="11">
        <f t="shared" si="0"/>
        <v>-2.2917140496709707E-2</v>
      </c>
    </row>
    <row r="80" spans="1:5" x14ac:dyDescent="0.2">
      <c r="A80" s="6" t="s">
        <v>59</v>
      </c>
      <c r="B80" s="12">
        <f>(+'Permits Census'!B83-'Permits Census'!B82)/'Permits Census'!B82</f>
        <v>8.5291113381001024E-2</v>
      </c>
      <c r="C80" s="12">
        <f>(+'Permits Census'!B372-'Permits Census'!B371)/'Permits Census'!B371</f>
        <v>1.9926219134555823E-2</v>
      </c>
      <c r="D80" s="11">
        <f t="shared" si="1"/>
        <v>5.2210538909150173E-2</v>
      </c>
      <c r="E80" s="11">
        <f t="shared" si="0"/>
        <v>-1.5326638297042111E-2</v>
      </c>
    </row>
    <row r="81" spans="1:5" x14ac:dyDescent="0.2">
      <c r="A81" s="6" t="s">
        <v>60</v>
      </c>
      <c r="B81" s="12">
        <f>(+'Permits Census'!B84-'Permits Census'!B83)/'Permits Census'!B83</f>
        <v>-0.34399999999999997</v>
      </c>
      <c r="C81" s="12">
        <f>(+'Permits Census'!B373-'Permits Census'!B372)/'Permits Census'!B372</f>
        <v>3.7841786132306043E-3</v>
      </c>
      <c r="D81" s="11">
        <f t="shared" si="1"/>
        <v>1.6334270180295651E-2</v>
      </c>
      <c r="E81" s="11">
        <f t="shared" si="0"/>
        <v>-1.5718391492154034E-2</v>
      </c>
    </row>
    <row r="82" spans="1:5" x14ac:dyDescent="0.2">
      <c r="A82" s="6" t="s">
        <v>61</v>
      </c>
      <c r="B82" s="12">
        <f>(+'Permits Census'!B85-'Permits Census'!B84)/'Permits Census'!B84</f>
        <v>0.37804878048780488</v>
      </c>
      <c r="C82" s="12">
        <f>(+'Permits Census'!B374-'Permits Census'!B373)/'Permits Census'!B373</f>
        <v>-1.73240634397385E-2</v>
      </c>
      <c r="D82" s="11">
        <f t="shared" si="1"/>
        <v>5.7773092041823883E-2</v>
      </c>
      <c r="E82" s="11">
        <f t="shared" si="0"/>
        <v>-1.629709090179101E-2</v>
      </c>
    </row>
    <row r="83" spans="1:5" x14ac:dyDescent="0.2">
      <c r="A83" s="6" t="s">
        <v>62</v>
      </c>
      <c r="B83" s="12">
        <f>(+'Permits Census'!B86-'Permits Census'!B85)/'Permits Census'!B85</f>
        <v>-0.24622592399791776</v>
      </c>
      <c r="C83" s="12">
        <f>(+'Permits Census'!B375-'Permits Census'!B374)/'Permits Census'!B374</f>
        <v>0.24408261587188312</v>
      </c>
      <c r="D83" s="11">
        <f t="shared" si="1"/>
        <v>-1.0851795564063202E-2</v>
      </c>
      <c r="E83" s="11">
        <f t="shared" si="0"/>
        <v>-1.9766869689978869E-2</v>
      </c>
    </row>
    <row r="84" spans="1:5" x14ac:dyDescent="0.2">
      <c r="A84" s="6" t="s">
        <v>63</v>
      </c>
      <c r="B84" s="12">
        <f>(+'Permits Census'!B87-'Permits Census'!B86)/'Permits Census'!B86</f>
        <v>-6.0082872928176795E-2</v>
      </c>
      <c r="C84" s="12">
        <f>(+'Permits Census'!B376-'Permits Census'!B375)/'Permits Census'!B375</f>
        <v>-6.107872033734231E-2</v>
      </c>
      <c r="D84" s="11">
        <f t="shared" si="1"/>
        <v>7.4362071001833454E-3</v>
      </c>
      <c r="E84" s="11">
        <f t="shared" si="0"/>
        <v>-1.3889253146116734E-2</v>
      </c>
    </row>
    <row r="85" spans="1:5" x14ac:dyDescent="0.2">
      <c r="A85" s="6" t="s">
        <v>64</v>
      </c>
      <c r="B85" s="12">
        <f>(+'Permits Census'!B88-'Permits Census'!B87)/'Permits Census'!B87</f>
        <v>0.41880969875091845</v>
      </c>
      <c r="C85" s="12">
        <f>(+'Permits Census'!B377-'Permits Census'!B376)/'Permits Census'!B376</f>
        <v>0.11537051464185891</v>
      </c>
      <c r="D85" s="11">
        <f t="shared" si="1"/>
        <v>5.7707385699796915E-2</v>
      </c>
      <c r="E85" s="11">
        <f t="shared" si="0"/>
        <v>-1.2061427330132239E-2</v>
      </c>
    </row>
    <row r="86" spans="1:5" x14ac:dyDescent="0.2">
      <c r="A86" s="6" t="s">
        <v>65</v>
      </c>
      <c r="B86" s="12">
        <f>(+'Permits Census'!B89-'Permits Census'!B88)/'Permits Census'!B88</f>
        <v>-0.37856033143448992</v>
      </c>
      <c r="C86" s="12">
        <f>(+'Permits Census'!B378-'Permits Census'!B377)/'Permits Census'!B377</f>
        <v>-7.127938588381913E-2</v>
      </c>
      <c r="D86" s="11">
        <f t="shared" si="1"/>
        <v>1.1628447998512217E-2</v>
      </c>
      <c r="E86" s="11">
        <f t="shared" si="0"/>
        <v>-1.7927250653888682E-2</v>
      </c>
    </row>
    <row r="87" spans="1:5" x14ac:dyDescent="0.2">
      <c r="A87" s="6" t="s">
        <v>66</v>
      </c>
      <c r="B87" s="12">
        <f>(+'Permits Census'!B90-'Permits Census'!B89)/'Permits Census'!B89</f>
        <v>2.1</v>
      </c>
      <c r="C87" s="12">
        <f>(+'Permits Census'!B379-'Permits Census'!B378)/'Permits Census'!B378</f>
        <v>-9.6547757738420073E-2</v>
      </c>
      <c r="D87" s="11">
        <f t="shared" si="1"/>
        <v>0.20805149517561974</v>
      </c>
      <c r="E87" s="11">
        <f t="shared" si="0"/>
        <v>-9.598744000847417E-3</v>
      </c>
    </row>
    <row r="88" spans="1:5" x14ac:dyDescent="0.2">
      <c r="A88" s="6" t="s">
        <v>67</v>
      </c>
      <c r="B88" s="12">
        <f>(+'Permits Census'!B91-'Permits Census'!B90)/'Permits Census'!B90</f>
        <v>-0.44623655913978494</v>
      </c>
      <c r="C88" s="12">
        <f>(+'Permits Census'!B380-'Permits Census'!B379)/'Permits Census'!B379</f>
        <v>2.8352703055628016E-2</v>
      </c>
      <c r="D88" s="11">
        <f t="shared" si="1"/>
        <v>9.8670653452592683E-2</v>
      </c>
      <c r="E88" s="11">
        <f t="shared" si="0"/>
        <v>-1.4654849074178432E-2</v>
      </c>
    </row>
    <row r="89" spans="1:5" x14ac:dyDescent="0.2">
      <c r="A89" s="6" t="s">
        <v>69</v>
      </c>
      <c r="B89" s="12">
        <f>(+'Permits Census'!B92-'Permits Census'!B91)/'Permits Census'!B91</f>
        <v>-0.54029126213592238</v>
      </c>
      <c r="C89" s="12">
        <f>(+'Permits Census'!B381-'Permits Census'!B380)/'Permits Census'!B380</f>
        <v>-0.2022031396327042</v>
      </c>
      <c r="D89" s="11">
        <f t="shared" si="1"/>
        <v>8.1061598029172996E-2</v>
      </c>
      <c r="E89" s="11">
        <f t="shared" si="0"/>
        <v>-1.8786166193414316E-2</v>
      </c>
    </row>
    <row r="90" spans="1:5" x14ac:dyDescent="0.2">
      <c r="A90" s="6" t="s">
        <v>72</v>
      </c>
      <c r="B90" s="12">
        <f>(+'Permits Census'!B93-'Permits Census'!B92)/'Permits Census'!B92</f>
        <v>0.37170010559662092</v>
      </c>
      <c r="C90" s="12">
        <f>(+'Permits Census'!B382-'Permits Census'!B381)/'Permits Census'!B381</f>
        <v>3.291751223588394E-2</v>
      </c>
      <c r="D90" s="11">
        <f t="shared" si="1"/>
        <v>0.12608481963022142</v>
      </c>
      <c r="E90" s="11">
        <f t="shared" si="0"/>
        <v>-1.3898513080113179E-2</v>
      </c>
    </row>
    <row r="91" spans="1:5" x14ac:dyDescent="0.2">
      <c r="A91" s="6" t="s">
        <v>73</v>
      </c>
      <c r="B91" s="12">
        <f>(+'Permits Census'!B94-'Permits Census'!B93)/'Permits Census'!B93</f>
        <v>5.8506543494996149E-2</v>
      </c>
      <c r="C91" s="12">
        <f>(+'Permits Census'!B383-'Permits Census'!B382)/'Permits Census'!B382</f>
        <v>-0.13765373243573809</v>
      </c>
      <c r="D91" s="11">
        <f t="shared" si="1"/>
        <v>0.11641327433958747</v>
      </c>
      <c r="E91" s="11">
        <f t="shared" si="0"/>
        <v>-1.1804421326226824E-2</v>
      </c>
    </row>
    <row r="92" spans="1:5" x14ac:dyDescent="0.2">
      <c r="A92" s="6" t="s">
        <v>74</v>
      </c>
      <c r="B92" s="12">
        <f>(+'Permits Census'!B95-'Permits Census'!B94)/'Permits Census'!B94</f>
        <v>-0.11054545454545454</v>
      </c>
      <c r="C92" s="12">
        <f>(+'Permits Census'!B384-'Permits Census'!B383)/'Permits Census'!B383</f>
        <v>-0.13089122180031285</v>
      </c>
      <c r="D92" s="11">
        <f t="shared" si="1"/>
        <v>0.10009356034571616</v>
      </c>
      <c r="E92" s="11">
        <f t="shared" si="0"/>
        <v>-2.4372541404132544E-2</v>
      </c>
    </row>
    <row r="93" spans="1:5" x14ac:dyDescent="0.2">
      <c r="A93" s="6" t="s">
        <v>75</v>
      </c>
      <c r="B93" s="12">
        <f>(+'Permits Census'!B96-'Permits Census'!B95)/'Permits Census'!B95</f>
        <v>0.2542927228127555</v>
      </c>
      <c r="C93" s="12">
        <f>(+'Permits Census'!B385-'Permits Census'!B384)/'Permits Census'!B384</f>
        <v>-5.2685684913903446E-3</v>
      </c>
      <c r="D93" s="11">
        <f t="shared" si="1"/>
        <v>0.14995128724677911</v>
      </c>
      <c r="E93" s="11">
        <f t="shared" si="0"/>
        <v>-2.5126936996184294E-2</v>
      </c>
    </row>
    <row r="94" spans="1:5" x14ac:dyDescent="0.2">
      <c r="A94" s="8" t="s">
        <v>76</v>
      </c>
      <c r="B94" s="12">
        <f>(+'Permits Census'!B97-'Permits Census'!B96)/'Permits Census'!B96</f>
        <v>-2.4119947848761408E-2</v>
      </c>
      <c r="C94" s="12">
        <f>(+'Permits Census'!B386-'Permits Census'!B385)/'Permits Census'!B385</f>
        <v>-3.0784136416483601E-2</v>
      </c>
      <c r="D94" s="11">
        <f t="shared" si="1"/>
        <v>0.11643722655206527</v>
      </c>
      <c r="E94" s="11">
        <f t="shared" si="0"/>
        <v>-2.6248609744246382E-2</v>
      </c>
    </row>
    <row r="95" spans="1:5" x14ac:dyDescent="0.2">
      <c r="A95" s="8" t="s">
        <v>78</v>
      </c>
      <c r="B95" s="12">
        <f>(+'Permits Census'!B98-'Permits Census'!B97)/'Permits Census'!B97</f>
        <v>3.3400133600534404E-3</v>
      </c>
      <c r="C95" s="12">
        <f>(+'Permits Census'!B387-'Permits Census'!B386)/'Permits Census'!B386</f>
        <v>5.3980566995881447E-2</v>
      </c>
      <c r="D95" s="11">
        <f t="shared" si="1"/>
        <v>0.13723438799856286</v>
      </c>
      <c r="E95" s="11">
        <f t="shared" si="0"/>
        <v>-4.209044715057985E-2</v>
      </c>
    </row>
    <row r="96" spans="1:5" x14ac:dyDescent="0.2">
      <c r="A96" s="8" t="s">
        <v>79</v>
      </c>
      <c r="B96" s="12">
        <f>(+'Permits Census'!B99-'Permits Census'!B98)/'Permits Census'!B98</f>
        <v>-0.25632490013315579</v>
      </c>
      <c r="C96" s="12">
        <f>(+'Permits Census'!B388-'Permits Census'!B387)/'Permits Census'!B387</f>
        <v>0.15749206469643523</v>
      </c>
      <c r="D96" s="11">
        <f t="shared" si="1"/>
        <v>0.12088088573148127</v>
      </c>
      <c r="E96" s="11">
        <f t="shared" si="0"/>
        <v>-2.3876215064431727E-2</v>
      </c>
    </row>
    <row r="97" spans="1:5" x14ac:dyDescent="0.2">
      <c r="A97" s="8" t="s">
        <v>80</v>
      </c>
      <c r="B97" s="12">
        <f>(+'Permits Census'!B100-'Permits Census'!B99)/'Permits Census'!B99</f>
        <v>0.40913160250671443</v>
      </c>
      <c r="C97" s="12">
        <f>(+'Permits Census'!B389-'Permits Census'!B388)/'Permits Census'!B388</f>
        <v>8.2922725633938262E-3</v>
      </c>
      <c r="D97" s="11">
        <f t="shared" si="1"/>
        <v>0.12007437771113094</v>
      </c>
      <c r="E97" s="11">
        <f t="shared" si="0"/>
        <v>-3.2799401904303811E-2</v>
      </c>
    </row>
    <row r="98" spans="1:5" x14ac:dyDescent="0.2">
      <c r="A98" s="8" t="s">
        <v>81</v>
      </c>
      <c r="B98" s="12">
        <f>(+'Permits Census'!B101-'Permits Census'!B100)/'Permits Census'!B100</f>
        <v>-0.30813214739517153</v>
      </c>
      <c r="C98" s="12">
        <f>(+'Permits Census'!B390-'Permits Census'!B389)/'Permits Census'!B389</f>
        <v>0.19821215733015485</v>
      </c>
      <c r="D98" s="11">
        <f t="shared" si="1"/>
        <v>0.1259433930477408</v>
      </c>
      <c r="E98" s="11">
        <f t="shared" si="0"/>
        <v>-1.0341773303139326E-2</v>
      </c>
    </row>
    <row r="99" spans="1:5" x14ac:dyDescent="0.2">
      <c r="A99" s="8" t="s">
        <v>82</v>
      </c>
      <c r="B99" s="12">
        <f>(+'Permits Census'!B102-'Permits Census'!B101)/'Permits Census'!B101</f>
        <v>4.5913682277318639E-3</v>
      </c>
      <c r="C99" s="12">
        <f>(+'Permits Census'!B391-'Permits Census'!B390)/'Permits Census'!B390</f>
        <v>-0.22315364929509954</v>
      </c>
      <c r="D99" s="11">
        <f t="shared" si="1"/>
        <v>-4.8673992933281528E-2</v>
      </c>
      <c r="E99" s="11">
        <f t="shared" si="0"/>
        <v>-2.0892264266195937E-2</v>
      </c>
    </row>
    <row r="100" spans="1:5" x14ac:dyDescent="0.2">
      <c r="A100" s="8" t="s">
        <v>83</v>
      </c>
      <c r="B100" s="12">
        <f>(+'Permits Census'!B103-'Permits Census'!B102)/'Permits Census'!B102</f>
        <v>0.20475319926873858</v>
      </c>
      <c r="C100" s="12">
        <f>(+'Permits Census'!B392-'Permits Census'!B391)/'Permits Census'!B391</f>
        <v>-0.11225059949246852</v>
      </c>
      <c r="D100" s="11">
        <f t="shared" si="1"/>
        <v>5.5751536007621061E-3</v>
      </c>
      <c r="E100" s="11">
        <f t="shared" si="0"/>
        <v>-3.2609206145203989E-2</v>
      </c>
    </row>
    <row r="101" spans="1:5" x14ac:dyDescent="0.2">
      <c r="A101" s="8" t="s">
        <v>84</v>
      </c>
      <c r="B101" s="12">
        <f>(+'Permits Census'!B104-'Permits Census'!B103)/'Permits Census'!B103</f>
        <v>-0.37025796661608495</v>
      </c>
      <c r="C101" s="12">
        <f>(+'Permits Census'!B393-'Permits Census'!B392)/'Permits Census'!B392</f>
        <v>-7.0624024756435089E-2</v>
      </c>
      <c r="D101" s="11">
        <f t="shared" si="1"/>
        <v>1.9744594894081893E-2</v>
      </c>
      <c r="E101" s="11">
        <f t="shared" si="0"/>
        <v>-2.1644279905514891E-2</v>
      </c>
    </row>
    <row r="102" spans="1:5" x14ac:dyDescent="0.2">
      <c r="A102" s="8" t="s">
        <v>85</v>
      </c>
      <c r="B102" s="12">
        <f>(+'Permits Census'!B105-'Permits Census'!B104)/'Permits Census'!B104</f>
        <v>-1.8072289156626505E-2</v>
      </c>
      <c r="C102" s="12">
        <f>(+'Permits Census'!B394-'Permits Census'!B393)/'Permits Census'!B393</f>
        <v>-0.1013869097168333</v>
      </c>
      <c r="D102" s="11">
        <f t="shared" si="1"/>
        <v>-1.2736438002022061E-2</v>
      </c>
      <c r="E102" s="11">
        <f t="shared" si="0"/>
        <v>-3.2836315068241334E-2</v>
      </c>
    </row>
    <row r="103" spans="1:5" x14ac:dyDescent="0.2">
      <c r="A103" s="8" t="s">
        <v>86</v>
      </c>
      <c r="B103" s="12">
        <f>(+'Permits Census'!B106-'Permits Census'!B105)/'Permits Census'!B105</f>
        <v>-0.12515337423312883</v>
      </c>
      <c r="C103" s="12">
        <f>(+'Permits Census'!B395-'Permits Census'!B394)/'Permits Census'!B394</f>
        <v>-0.34873058987926087</v>
      </c>
      <c r="D103" s="11">
        <f t="shared" si="1"/>
        <v>-2.804143114603248E-2</v>
      </c>
      <c r="E103" s="11">
        <f t="shared" si="0"/>
        <v>-5.0426053188534901E-2</v>
      </c>
    </row>
    <row r="104" spans="1:5" x14ac:dyDescent="0.2">
      <c r="A104" s="8" t="s">
        <v>87</v>
      </c>
      <c r="B104" s="12">
        <f>(+'Permits Census'!B107-'Permits Census'!B106)/'Permits Census'!B106</f>
        <v>0.48807854137447404</v>
      </c>
      <c r="C104" s="12">
        <f>(+'Permits Census'!B396-'Permits Census'!B395)/'Permits Census'!B395</f>
        <v>-6.1716489874638443E-3</v>
      </c>
      <c r="D104" s="11">
        <f t="shared" si="1"/>
        <v>2.1843901847294903E-2</v>
      </c>
      <c r="E104" s="11">
        <f t="shared" si="0"/>
        <v>-4.0032755454130813E-2</v>
      </c>
    </row>
    <row r="105" spans="1:5" x14ac:dyDescent="0.2">
      <c r="A105" s="8" t="s">
        <v>88</v>
      </c>
      <c r="B105" s="12">
        <f>(+'Permits Census'!B108-'Permits Census'!B107)/'Permits Census'!B107</f>
        <v>-0.33270499528746467</v>
      </c>
      <c r="C105" s="12">
        <f>(+'Permits Census'!B397-'Permits Census'!B396)/'Permits Census'!B396</f>
        <v>-8.7958470793712357E-2</v>
      </c>
      <c r="D105" s="11">
        <f t="shared" si="1"/>
        <v>-2.7072574661056777E-2</v>
      </c>
      <c r="E105" s="11">
        <f t="shared" si="0"/>
        <v>-4.6923580645990982E-2</v>
      </c>
    </row>
    <row r="106" spans="1:5" x14ac:dyDescent="0.2">
      <c r="A106" s="8" t="s">
        <v>89</v>
      </c>
      <c r="B106" s="12">
        <f>(+'Permits Census'!B109-'Permits Census'!B108)/'Permits Census'!B108</f>
        <v>-2.8248587570621469E-2</v>
      </c>
      <c r="C106" s="12">
        <f>(+'Permits Census'!B398-'Permits Census'!B397)/'Permits Census'!B397</f>
        <v>4.212990052662384E-2</v>
      </c>
      <c r="D106" s="11">
        <f t="shared" si="1"/>
        <v>-2.741662797121178E-2</v>
      </c>
      <c r="E106" s="11">
        <f t="shared" si="0"/>
        <v>-4.0847410900732031E-2</v>
      </c>
    </row>
    <row r="107" spans="1:5" x14ac:dyDescent="0.2">
      <c r="A107" s="8" t="s">
        <v>90</v>
      </c>
      <c r="B107" s="12">
        <f>(+'Permits Census'!B110-'Permits Census'!B109)/'Permits Census'!B109</f>
        <v>0.14098837209302326</v>
      </c>
      <c r="C107" s="12">
        <f>(+'Permits Census'!B399-'Permits Census'!B398)/'Permits Census'!B398</f>
        <v>0.15767444234597511</v>
      </c>
      <c r="D107" s="11">
        <f t="shared" si="1"/>
        <v>-1.5945931410130964E-2</v>
      </c>
      <c r="E107" s="11">
        <f t="shared" si="0"/>
        <v>-3.2206254621557559E-2</v>
      </c>
    </row>
    <row r="108" spans="1:5" x14ac:dyDescent="0.2">
      <c r="A108" s="8" t="s">
        <v>91</v>
      </c>
      <c r="B108" s="12">
        <f>(+'Permits Census'!B111-'Permits Census'!B110)/'Permits Census'!B110</f>
        <v>0.19490445859872613</v>
      </c>
      <c r="C108" s="12">
        <f>(+'Permits Census'!B400-'Permits Census'!B399)/'Permits Census'!B399</f>
        <v>5.4100529100529114E-2</v>
      </c>
      <c r="D108" s="11">
        <f t="shared" si="1"/>
        <v>2.1656515150859198E-2</v>
      </c>
      <c r="E108" s="11">
        <f t="shared" si="0"/>
        <v>-4.0822215921216404E-2</v>
      </c>
    </row>
    <row r="109" spans="1:5" x14ac:dyDescent="0.2">
      <c r="A109" s="8" t="s">
        <v>92</v>
      </c>
      <c r="B109" s="12">
        <f>(+'Permits Census'!B112-'Permits Census'!B111)/'Permits Census'!B111</f>
        <v>-0.44349680170575695</v>
      </c>
      <c r="C109" s="12">
        <f>(+'Permits Census'!B401-'Permits Census'!B400)/'Permits Census'!B400</f>
        <v>3.5617183251767326E-2</v>
      </c>
      <c r="D109" s="11">
        <f t="shared" si="1"/>
        <v>-4.9395851866846752E-2</v>
      </c>
      <c r="E109" s="11">
        <f t="shared" si="0"/>
        <v>-3.8545140030518614E-2</v>
      </c>
    </row>
    <row r="110" spans="1:5" x14ac:dyDescent="0.2">
      <c r="A110" s="8" t="s">
        <v>93</v>
      </c>
      <c r="B110" s="12">
        <f>(+'Permits Census'!B113-'Permits Census'!B112)/'Permits Census'!B112</f>
        <v>1.4310344827586208</v>
      </c>
      <c r="C110" s="12">
        <f>(+'Permits Census'!B402-'Permits Census'!B401)/'Permits Census'!B401</f>
        <v>0.237756730011915</v>
      </c>
      <c r="D110" s="11">
        <f t="shared" si="1"/>
        <v>9.5534700645969264E-2</v>
      </c>
      <c r="E110" s="11">
        <f t="shared" ref="E110:E173" si="2">AVERAGE(C99:C110)</f>
        <v>-3.5249758973705254E-2</v>
      </c>
    </row>
    <row r="111" spans="1:5" x14ac:dyDescent="0.2">
      <c r="A111" s="8" t="s">
        <v>94</v>
      </c>
      <c r="B111" s="12">
        <f>(+'Permits Census'!B114-'Permits Census'!B113)/'Permits Census'!B113</f>
        <v>-0.30969267139479906</v>
      </c>
      <c r="C111" s="12">
        <f>(+'Permits Census'!B403-'Permits Census'!B402)/'Permits Census'!B402</f>
        <v>-8.4402023168543019E-2</v>
      </c>
      <c r="D111" s="11">
        <f t="shared" ref="D111:D174" si="3">AVERAGE(B100:B111)</f>
        <v>6.9344364010758358E-2</v>
      </c>
      <c r="E111" s="11">
        <f t="shared" si="2"/>
        <v>-2.3687123463158891E-2</v>
      </c>
    </row>
    <row r="112" spans="1:5" x14ac:dyDescent="0.2">
      <c r="A112" s="8" t="s">
        <v>95</v>
      </c>
      <c r="B112" s="12">
        <f>(+'Permits Census'!B115-'Permits Census'!B114)/'Permits Census'!B114</f>
        <v>-0.1495433789954338</v>
      </c>
      <c r="C112" s="12">
        <f>(+'Permits Census'!B404-'Permits Census'!B403)/'Permits Census'!B403</f>
        <v>-3.8277170910775635E-2</v>
      </c>
      <c r="D112" s="11">
        <f t="shared" si="3"/>
        <v>3.9819649155410662E-2</v>
      </c>
      <c r="E112" s="11">
        <f t="shared" si="2"/>
        <v>-1.7522671081351148E-2</v>
      </c>
    </row>
    <row r="113" spans="1:5" x14ac:dyDescent="0.2">
      <c r="A113" s="8" t="s">
        <v>96</v>
      </c>
      <c r="B113" s="12">
        <f>(+'Permits Census'!B116-'Permits Census'!B115)/'Permits Census'!B115</f>
        <v>-0.20671140939597316</v>
      </c>
      <c r="C113" s="12">
        <f>(+'Permits Census'!B405-'Permits Census'!B404)/'Permits Census'!B404</f>
        <v>-1.9325909318312351E-2</v>
      </c>
      <c r="D113" s="11">
        <f t="shared" si="3"/>
        <v>5.3448528923753312E-2</v>
      </c>
      <c r="E113" s="11">
        <f t="shared" si="2"/>
        <v>-1.3247828128174257E-2</v>
      </c>
    </row>
    <row r="114" spans="1:5" x14ac:dyDescent="0.2">
      <c r="A114" s="8" t="s">
        <v>97</v>
      </c>
      <c r="B114" s="12">
        <f>(+'Permits Census'!B117-'Permits Census'!B116)/'Permits Census'!B116</f>
        <v>-0.19458544839255498</v>
      </c>
      <c r="C114" s="12">
        <f>(+'Permits Census'!B406-'Permits Census'!B405)/'Permits Census'!B405</f>
        <v>-9.5113932660696038E-2</v>
      </c>
      <c r="D114" s="11">
        <f t="shared" si="3"/>
        <v>3.8739098987425953E-2</v>
      </c>
      <c r="E114" s="11">
        <f t="shared" si="2"/>
        <v>-1.2725080040162812E-2</v>
      </c>
    </row>
    <row r="115" spans="1:5" x14ac:dyDescent="0.2">
      <c r="A115" s="8" t="s">
        <v>98</v>
      </c>
      <c r="B115" s="12">
        <f>(+'Permits Census'!B118-'Permits Census'!B117)/'Permits Census'!B117</f>
        <v>0.31512605042016806</v>
      </c>
      <c r="C115" s="12">
        <f>(+'Permits Census'!B407-'Permits Census'!B406)/'Permits Census'!B406</f>
        <v>-0.12116846237367418</v>
      </c>
      <c r="D115" s="11">
        <f t="shared" si="3"/>
        <v>7.542905104186734E-2</v>
      </c>
      <c r="E115" s="11">
        <f t="shared" si="2"/>
        <v>6.2384305853027469E-3</v>
      </c>
    </row>
    <row r="116" spans="1:5" x14ac:dyDescent="0.2">
      <c r="A116" s="8" t="s">
        <v>99</v>
      </c>
      <c r="B116" s="12">
        <f>(+'Permits Census'!B119-'Permits Census'!B118)/'Permits Census'!B118</f>
        <v>-0.17891373801916932</v>
      </c>
      <c r="C116" s="12">
        <f>(+'Permits Census'!B408-'Permits Census'!B407)/'Permits Census'!B407</f>
        <v>0.16916534011261861</v>
      </c>
      <c r="D116" s="11">
        <f t="shared" si="3"/>
        <v>1.9846361092397066E-2</v>
      </c>
      <c r="E116" s="11">
        <f t="shared" si="2"/>
        <v>2.0849846343642953E-2</v>
      </c>
    </row>
    <row r="117" spans="1:5" x14ac:dyDescent="0.2">
      <c r="A117" s="8" t="s">
        <v>100</v>
      </c>
      <c r="B117" s="12">
        <f>(+'Permits Census'!B120-'Permits Census'!B119)/'Permits Census'!B119</f>
        <v>-0.14202334630350194</v>
      </c>
      <c r="C117" s="12">
        <f>(+'Permits Census'!B409-'Permits Census'!B408)/'Permits Census'!B408</f>
        <v>-0.1791135767847345</v>
      </c>
      <c r="D117" s="11">
        <f t="shared" si="3"/>
        <v>3.5736498507727289E-2</v>
      </c>
      <c r="E117" s="11">
        <f t="shared" si="2"/>
        <v>1.3253587511057771E-2</v>
      </c>
    </row>
    <row r="118" spans="1:5" x14ac:dyDescent="0.2">
      <c r="A118" s="8" t="s">
        <v>220</v>
      </c>
      <c r="B118" s="12">
        <f>(+'Permits Census'!B121-'Permits Census'!B120)/'Permits Census'!B120</f>
        <v>0.31746031746031744</v>
      </c>
      <c r="C118" s="12">
        <f>(+'Permits Census'!B410-'Permits Census'!B409)/'Permits Census'!B409</f>
        <v>0.12130214135412794</v>
      </c>
      <c r="D118" s="11">
        <f t="shared" si="3"/>
        <v>6.4545573926972202E-2</v>
      </c>
      <c r="E118" s="11">
        <f t="shared" si="2"/>
        <v>1.9851274246683117E-2</v>
      </c>
    </row>
    <row r="119" spans="1:5" x14ac:dyDescent="0.2">
      <c r="A119" s="8" t="s">
        <v>221</v>
      </c>
      <c r="B119" s="12">
        <f>(+'Permits Census'!B122-'Permits Census'!B121)/'Permits Census'!B121</f>
        <v>0.74010327022375211</v>
      </c>
      <c r="C119" s="12">
        <f>(+'Permits Census'!B411-'Permits Census'!B410)/'Permits Census'!B410</f>
        <v>0.41417374986201577</v>
      </c>
      <c r="D119" s="11">
        <f t="shared" si="3"/>
        <v>0.11447181543786626</v>
      </c>
      <c r="E119" s="11">
        <f t="shared" si="2"/>
        <v>4.12262165396865E-2</v>
      </c>
    </row>
    <row r="120" spans="1:5" x14ac:dyDescent="0.2">
      <c r="A120" s="8" t="s">
        <v>222</v>
      </c>
      <c r="B120" s="12">
        <f>(+'Permits Census'!B123-'Permits Census'!B122)/'Permits Census'!B122</f>
        <v>-0.17903066271018794</v>
      </c>
      <c r="C120" s="12">
        <f>(+'Permits Census'!B412-'Permits Census'!B411)/'Permits Census'!B411</f>
        <v>-8.0555772383108321E-2</v>
      </c>
      <c r="D120" s="11">
        <f t="shared" si="3"/>
        <v>8.3310555328790101E-2</v>
      </c>
      <c r="E120" s="11">
        <f t="shared" si="2"/>
        <v>3.0004858082716718E-2</v>
      </c>
    </row>
    <row r="121" spans="1:5" x14ac:dyDescent="0.2">
      <c r="A121" s="8" t="s">
        <v>225</v>
      </c>
      <c r="B121" s="12">
        <f>(+'Permits Census'!B124-'Permits Census'!B123)/'Permits Census'!B123</f>
        <v>-0.19156626506024096</v>
      </c>
      <c r="C121" s="12">
        <f>(+'Permits Census'!B413-'Permits Census'!B412)/'Permits Census'!B412</f>
        <v>-0.13203158162832163</v>
      </c>
      <c r="D121" s="11">
        <f t="shared" si="3"/>
        <v>0.10430476671591644</v>
      </c>
      <c r="E121" s="11">
        <f t="shared" si="2"/>
        <v>1.6034127676042637E-2</v>
      </c>
    </row>
    <row r="122" spans="1:5" x14ac:dyDescent="0.2">
      <c r="A122" s="8" t="s">
        <v>226</v>
      </c>
      <c r="B122" s="12">
        <f>(+'Permits Census'!B125-'Permits Census'!B124)/'Permits Census'!B124</f>
        <v>-9.5380029806259314E-2</v>
      </c>
      <c r="C122" s="12">
        <f>(+'Permits Census'!B414-'Permits Census'!B413)/'Permits Census'!B413</f>
        <v>0.15814080870126573</v>
      </c>
      <c r="D122" s="11">
        <f t="shared" si="3"/>
        <v>-2.289644266449024E-2</v>
      </c>
      <c r="E122" s="11">
        <f t="shared" si="2"/>
        <v>9.3994675668218636E-3</v>
      </c>
    </row>
    <row r="123" spans="1:5" x14ac:dyDescent="0.2">
      <c r="A123" s="8" t="s">
        <v>227</v>
      </c>
      <c r="B123" s="12">
        <f>(+'Permits Census'!B126-'Permits Census'!B125)/'Permits Census'!B125</f>
        <v>-0.11367380560131796</v>
      </c>
      <c r="C123" s="12">
        <f>(+'Permits Census'!B415-'Permits Census'!B414)/'Permits Census'!B414</f>
        <v>-0.12896305930442722</v>
      </c>
      <c r="D123" s="11">
        <f t="shared" si="3"/>
        <v>-6.5615371817001585E-3</v>
      </c>
      <c r="E123" s="11">
        <f t="shared" si="2"/>
        <v>5.6860478888315176E-3</v>
      </c>
    </row>
    <row r="124" spans="1:5" x14ac:dyDescent="0.2">
      <c r="A124" s="6" t="s">
        <v>228</v>
      </c>
      <c r="B124" s="12">
        <f>(+'Permits Census'!B127-'Permits Census'!B126)/'Permits Census'!B126</f>
        <v>0.24349442379182157</v>
      </c>
      <c r="C124" s="12">
        <f>(+'Permits Census'!B416-'Permits Census'!B415)/'Permits Census'!B415</f>
        <v>4.0451442755197131E-2</v>
      </c>
      <c r="D124" s="11">
        <f t="shared" si="3"/>
        <v>2.619161305057113E-2</v>
      </c>
      <c r="E124" s="11">
        <f t="shared" si="2"/>
        <v>1.2246765694329245E-2</v>
      </c>
    </row>
    <row r="125" spans="1:5" x14ac:dyDescent="0.2">
      <c r="A125" s="8" t="s">
        <v>229</v>
      </c>
      <c r="B125" s="12">
        <f>(+'Permits Census'!B128-'Permits Census'!B127)/'Permits Census'!B127</f>
        <v>-0.29895366218236175</v>
      </c>
      <c r="C125" s="12">
        <f>(+'Permits Census'!B417-'Permits Census'!B416)/'Permits Census'!B416</f>
        <v>-9.6507250158422556E-2</v>
      </c>
      <c r="D125" s="11">
        <f t="shared" si="3"/>
        <v>1.8504758651705411E-2</v>
      </c>
      <c r="E125" s="11">
        <f t="shared" si="2"/>
        <v>5.8149872909867293E-3</v>
      </c>
    </row>
    <row r="126" spans="1:5" x14ac:dyDescent="0.2">
      <c r="A126" s="8" t="s">
        <v>230</v>
      </c>
      <c r="B126" s="12">
        <f>(+'Permits Census'!B129-'Permits Census'!B128)/'Permits Census'!B128</f>
        <v>-0.18123667377398719</v>
      </c>
      <c r="C126" s="12">
        <f>(+'Permits Census'!B418-'Permits Census'!B417)/'Permits Census'!B417</f>
        <v>-0.10361828533707394</v>
      </c>
      <c r="D126" s="11">
        <f t="shared" si="3"/>
        <v>1.961715653658606E-2</v>
      </c>
      <c r="E126" s="11">
        <f t="shared" si="2"/>
        <v>5.1062912346219102E-3</v>
      </c>
    </row>
    <row r="127" spans="1:5" x14ac:dyDescent="0.2">
      <c r="A127" s="8" t="s">
        <v>231</v>
      </c>
      <c r="B127" s="12">
        <f>(+'Permits Census'!B130-'Permits Census'!B129)/'Permits Census'!B129</f>
        <v>0.421875</v>
      </c>
      <c r="C127" s="12">
        <f>(+'Permits Census'!B419-'Permits Census'!B418)/'Permits Census'!B418</f>
        <v>-5.8638068717925151E-2</v>
      </c>
      <c r="D127" s="11">
        <f t="shared" si="3"/>
        <v>2.8512902334905398E-2</v>
      </c>
      <c r="E127" s="11">
        <f t="shared" si="2"/>
        <v>1.031715737260099E-2</v>
      </c>
    </row>
    <row r="128" spans="1:5" x14ac:dyDescent="0.2">
      <c r="A128" s="8" t="s">
        <v>232</v>
      </c>
      <c r="B128" s="12">
        <f>(+'Permits Census'!B131-'Permits Census'!B130)/'Permits Census'!B130</f>
        <v>0.5073260073260073</v>
      </c>
      <c r="C128" s="12">
        <f>(+'Permits Census'!B420-'Permits Census'!B419)/'Permits Census'!B419</f>
        <v>0.1634763476347634</v>
      </c>
      <c r="D128" s="11">
        <f t="shared" si="3"/>
        <v>8.5699547780336768E-2</v>
      </c>
      <c r="E128" s="11">
        <f t="shared" si="2"/>
        <v>9.8430746661130556E-3</v>
      </c>
    </row>
    <row r="129" spans="1:5" x14ac:dyDescent="0.2">
      <c r="A129" s="8" t="s">
        <v>233</v>
      </c>
      <c r="B129" s="12">
        <f>(+'Permits Census'!B132-'Permits Census'!B131)/'Permits Census'!B131</f>
        <v>1.215066828675577E-3</v>
      </c>
      <c r="C129" s="12">
        <f>(+'Permits Census'!B421-'Permits Census'!B420)/'Permits Census'!B420</f>
        <v>-0.23768700621953265</v>
      </c>
      <c r="D129" s="11">
        <f t="shared" si="3"/>
        <v>9.7636082208018227E-2</v>
      </c>
      <c r="E129" s="11">
        <f t="shared" si="2"/>
        <v>4.9619555465465386E-3</v>
      </c>
    </row>
    <row r="130" spans="1:5" x14ac:dyDescent="0.2">
      <c r="A130" s="8" t="s">
        <v>234</v>
      </c>
      <c r="B130" s="12">
        <f>(+'Permits Census'!B133-'Permits Census'!B132)/'Permits Census'!B132</f>
        <v>-0.41504854368932037</v>
      </c>
      <c r="C130" s="12">
        <f>(+'Permits Census'!B422-'Permits Census'!B421)/'Permits Census'!B421</f>
        <v>3.8120176405733064E-2</v>
      </c>
      <c r="D130" s="11">
        <f t="shared" si="3"/>
        <v>3.6593677112215083E-2</v>
      </c>
      <c r="E130" s="11">
        <f t="shared" si="2"/>
        <v>-1.969874865819695E-3</v>
      </c>
    </row>
    <row r="131" spans="1:5" x14ac:dyDescent="0.2">
      <c r="A131" s="8" t="s">
        <v>235</v>
      </c>
      <c r="B131" s="12">
        <f>(+'Permits Census'!B134-'Permits Census'!B133)/'Permits Census'!B133</f>
        <v>0.56224066390041494</v>
      </c>
      <c r="C131" s="12">
        <f>(+'Permits Census'!B423-'Permits Census'!B422)/'Permits Census'!B422</f>
        <v>0.44460080184796769</v>
      </c>
      <c r="D131" s="11">
        <f t="shared" si="3"/>
        <v>2.1771793251936997E-2</v>
      </c>
      <c r="E131" s="11">
        <f t="shared" si="2"/>
        <v>5.657127996762934E-4</v>
      </c>
    </row>
    <row r="132" spans="1:5" x14ac:dyDescent="0.2">
      <c r="A132" s="8" t="s">
        <v>236</v>
      </c>
      <c r="B132" s="12">
        <f>(+'Permits Census'!B135-'Permits Census'!B134)/'Permits Census'!B134</f>
        <v>0.32270916334661354</v>
      </c>
      <c r="C132" s="12">
        <f>(+'Permits Census'!B424-'Permits Census'!B423)/'Permits Census'!B423</f>
        <v>-6.8335538891339573E-2</v>
      </c>
      <c r="D132" s="11">
        <f t="shared" si="3"/>
        <v>6.3583445423337118E-2</v>
      </c>
      <c r="E132" s="11">
        <f t="shared" si="2"/>
        <v>1.58406559065702E-3</v>
      </c>
    </row>
    <row r="133" spans="1:5" x14ac:dyDescent="0.2">
      <c r="A133" s="8" t="s">
        <v>237</v>
      </c>
      <c r="B133" s="12">
        <f>(+'Permits Census'!B136-'Permits Census'!B135)/'Permits Census'!B135</f>
        <v>-0.18875502008032127</v>
      </c>
      <c r="C133" s="12">
        <f>(+'Permits Census'!B425-'Permits Census'!B424)/'Permits Census'!B424</f>
        <v>0.13083448411915577</v>
      </c>
      <c r="D133" s="11">
        <f t="shared" si="3"/>
        <v>6.3817715838330416E-2</v>
      </c>
      <c r="E133" s="11">
        <f t="shared" si="2"/>
        <v>2.3489571069613472E-2</v>
      </c>
    </row>
    <row r="134" spans="1:5" x14ac:dyDescent="0.2">
      <c r="A134" s="8" t="s">
        <v>238</v>
      </c>
      <c r="B134" s="12">
        <f>(+'Permits Census'!B137-'Permits Census'!B136)/'Permits Census'!B136</f>
        <v>1.0309405940594059</v>
      </c>
      <c r="C134" s="12">
        <f>(+'Permits Census'!B426-'Permits Census'!B425)/'Permits Census'!B425</f>
        <v>0.1132549457450891</v>
      </c>
      <c r="D134" s="11">
        <f t="shared" si="3"/>
        <v>0.15767776782713583</v>
      </c>
      <c r="E134" s="11">
        <f t="shared" si="2"/>
        <v>1.9749082489932086E-2</v>
      </c>
    </row>
    <row r="135" spans="1:5" x14ac:dyDescent="0.2">
      <c r="A135" s="8" t="s">
        <v>239</v>
      </c>
      <c r="B135" s="12">
        <f>(+'Permits Census'!B138-'Permits Census'!B137)/'Permits Census'!B137</f>
        <v>-0.65630712979890315</v>
      </c>
      <c r="C135" s="12">
        <f>(+'Permits Census'!B427-'Permits Census'!B426)/'Permits Census'!B426</f>
        <v>-0.17563544049895005</v>
      </c>
      <c r="D135" s="11">
        <f t="shared" si="3"/>
        <v>0.11245832414400374</v>
      </c>
      <c r="E135" s="11">
        <f t="shared" si="2"/>
        <v>1.5859717390388516E-2</v>
      </c>
    </row>
    <row r="136" spans="1:5" x14ac:dyDescent="0.2">
      <c r="A136" s="6" t="s">
        <v>240</v>
      </c>
      <c r="B136" s="12">
        <f>(+'Permits Census'!B139-'Permits Census'!B138)/'Permits Census'!B138</f>
        <v>0.25531914893617019</v>
      </c>
      <c r="C136" s="12">
        <f>(+'Permits Census'!B428-'Permits Census'!B427)/'Permits Census'!B427</f>
        <v>0.18957913545983346</v>
      </c>
      <c r="D136" s="11">
        <f t="shared" si="3"/>
        <v>0.1134437179060328</v>
      </c>
      <c r="E136" s="11">
        <f t="shared" si="2"/>
        <v>2.8287025115774883E-2</v>
      </c>
    </row>
    <row r="137" spans="1:5" x14ac:dyDescent="0.2">
      <c r="A137" s="8" t="s">
        <v>241</v>
      </c>
      <c r="B137" s="12">
        <f>(+'Permits Census'!B140-'Permits Census'!B139)/'Permits Census'!B139</f>
        <v>1.1299435028248588E-2</v>
      </c>
      <c r="C137" s="12">
        <f>(+'Permits Census'!B429-'Permits Census'!B428)/'Permits Census'!B428</f>
        <v>-0.14918742709215549</v>
      </c>
      <c r="D137" s="11">
        <f t="shared" si="3"/>
        <v>0.13929814267358362</v>
      </c>
      <c r="E137" s="11">
        <f t="shared" si="2"/>
        <v>2.3897010371297139E-2</v>
      </c>
    </row>
    <row r="138" spans="1:5" x14ac:dyDescent="0.2">
      <c r="A138" s="8" t="s">
        <v>242</v>
      </c>
      <c r="B138" s="12">
        <f>(+'Permits Census'!B141-'Permits Census'!B140)/'Permits Census'!B140</f>
        <v>-0.13687150837988826</v>
      </c>
      <c r="C138" s="12">
        <f>(+'Permits Census'!B430-'Permits Census'!B429)/'Permits Census'!B429</f>
        <v>-2.3683864545574116E-2</v>
      </c>
      <c r="D138" s="11">
        <f t="shared" si="3"/>
        <v>0.14299523978975856</v>
      </c>
      <c r="E138" s="11">
        <f t="shared" si="2"/>
        <v>3.0558212103922112E-2</v>
      </c>
    </row>
    <row r="139" spans="1:5" x14ac:dyDescent="0.2">
      <c r="A139" s="8" t="s">
        <v>243</v>
      </c>
      <c r="B139" s="12">
        <f>(+'Permits Census'!B142-'Permits Census'!B141)/'Permits Census'!B141</f>
        <v>0.94336569579288021</v>
      </c>
      <c r="C139" s="12">
        <f>(+'Permits Census'!B431-'Permits Census'!B430)/'Permits Census'!B430</f>
        <v>-1.5774691239275277E-3</v>
      </c>
      <c r="D139" s="11">
        <f t="shared" si="3"/>
        <v>0.18645279777249857</v>
      </c>
      <c r="E139" s="11">
        <f t="shared" si="2"/>
        <v>3.5313262070088579E-2</v>
      </c>
    </row>
    <row r="140" spans="1:5" x14ac:dyDescent="0.2">
      <c r="A140" s="8" t="s">
        <v>244</v>
      </c>
      <c r="B140" s="12">
        <f>(+'Permits Census'!B143-'Permits Census'!B142)/'Permits Census'!B142</f>
        <v>-0.22314737718567859</v>
      </c>
      <c r="C140" s="12">
        <f>(+'Permits Census'!B432-'Permits Census'!B431)/'Permits Census'!B431</f>
        <v>-6.2813102119460605E-3</v>
      </c>
      <c r="D140" s="11">
        <f t="shared" si="3"/>
        <v>0.12558001572985808</v>
      </c>
      <c r="E140" s="11">
        <f t="shared" si="2"/>
        <v>2.1166790582862801E-2</v>
      </c>
    </row>
    <row r="141" spans="1:5" x14ac:dyDescent="0.2">
      <c r="A141" s="8" t="s">
        <v>245</v>
      </c>
      <c r="B141" s="12">
        <f>(+'Permits Census'!B144-'Permits Census'!B143)/'Permits Census'!B143</f>
        <v>0.18435155412647375</v>
      </c>
      <c r="C141" s="12">
        <f>(+'Permits Census'!B433-'Permits Census'!B432)/'Permits Census'!B432</f>
        <v>-7.2749835188273076E-2</v>
      </c>
      <c r="D141" s="11">
        <f t="shared" si="3"/>
        <v>0.14084138967134127</v>
      </c>
      <c r="E141" s="11">
        <f t="shared" si="2"/>
        <v>3.4911554835467755E-2</v>
      </c>
    </row>
    <row r="142" spans="1:5" x14ac:dyDescent="0.2">
      <c r="A142" s="8" t="s">
        <v>246</v>
      </c>
      <c r="B142" s="12">
        <f>(+'Permits Census'!B145-'Permits Census'!B144)/'Permits Census'!B144</f>
        <v>0.23619909502262443</v>
      </c>
      <c r="C142" s="12">
        <f>(+'Permits Census'!B434-'Permits Census'!B433)/'Permits Census'!B433</f>
        <v>0.11816737066622049</v>
      </c>
      <c r="D142" s="11">
        <f t="shared" si="3"/>
        <v>0.19511202623066995</v>
      </c>
      <c r="E142" s="11">
        <f t="shared" si="2"/>
        <v>4.1582154357175043E-2</v>
      </c>
    </row>
    <row r="143" spans="1:5" x14ac:dyDescent="0.2">
      <c r="A143" s="6" t="s">
        <v>247</v>
      </c>
      <c r="B143" s="12">
        <f>(+'Permits Census'!B146-'Permits Census'!B145)/'Permits Census'!B145</f>
        <v>0.42825768667642755</v>
      </c>
      <c r="C143" s="12">
        <f>(+'Permits Census'!B435-'Permits Census'!B434)/'Permits Census'!B434</f>
        <v>0.29925382903521397</v>
      </c>
      <c r="D143" s="11">
        <f t="shared" si="3"/>
        <v>0.18394677812867108</v>
      </c>
      <c r="E143" s="11">
        <f t="shared" si="2"/>
        <v>2.9469906622778905E-2</v>
      </c>
    </row>
    <row r="144" spans="1:5" x14ac:dyDescent="0.2">
      <c r="A144" s="6" t="s">
        <v>248</v>
      </c>
      <c r="B144" s="12">
        <f>(+'Permits Census'!B147-'Permits Census'!B146)/'Permits Census'!B146</f>
        <v>8.1496668375192205E-2</v>
      </c>
      <c r="C144" s="12">
        <f>(+'Permits Census'!B436-'Permits Census'!B435)/'Permits Census'!B435</f>
        <v>-7.6660669305505483E-2</v>
      </c>
      <c r="D144" s="11">
        <f t="shared" si="3"/>
        <v>0.16384573688105264</v>
      </c>
      <c r="E144" s="11">
        <f t="shared" si="2"/>
        <v>2.8776145754931755E-2</v>
      </c>
    </row>
    <row r="145" spans="1:5" x14ac:dyDescent="0.2">
      <c r="A145" s="6" t="s">
        <v>249</v>
      </c>
      <c r="B145" s="12">
        <f>(+'Permits Census'!B148-'Permits Census'!B147)/'Permits Census'!B147</f>
        <v>-0.21184834123222748</v>
      </c>
      <c r="C145" s="12">
        <f>(+'Permits Census'!B437-'Permits Census'!B436)/'Permits Census'!B436</f>
        <v>0.21049431791610157</v>
      </c>
      <c r="D145" s="11">
        <f t="shared" si="3"/>
        <v>0.16192129345172709</v>
      </c>
      <c r="E145" s="11">
        <f t="shared" si="2"/>
        <v>3.5414465238010569E-2</v>
      </c>
    </row>
    <row r="146" spans="1:5" x14ac:dyDescent="0.2">
      <c r="A146" s="6" t="s">
        <v>250</v>
      </c>
      <c r="B146" s="12">
        <f>(+'Permits Census'!B149-'Permits Census'!B148)/'Permits Census'!B148</f>
        <v>-0.18701142513529764</v>
      </c>
      <c r="C146" s="12">
        <f>(+'Permits Census'!B438-'Permits Census'!B437)/'Permits Census'!B437</f>
        <v>-2.2575078555607069E-2</v>
      </c>
      <c r="D146" s="11">
        <f t="shared" si="3"/>
        <v>6.0425291852168467E-2</v>
      </c>
      <c r="E146" s="11">
        <f t="shared" si="2"/>
        <v>2.4095296546285883E-2</v>
      </c>
    </row>
    <row r="147" spans="1:5" x14ac:dyDescent="0.2">
      <c r="A147" s="6" t="s">
        <v>251</v>
      </c>
      <c r="B147" s="12">
        <f>(+'Permits Census'!B150-'Permits Census'!B149)/'Permits Census'!B149</f>
        <v>-0.20266272189349113</v>
      </c>
      <c r="C147" s="12">
        <f>(+'Permits Census'!B439-'Permits Census'!B438)/'Permits Census'!B438</f>
        <v>-2.4269094454472374E-2</v>
      </c>
      <c r="D147" s="11">
        <f t="shared" si="3"/>
        <v>9.8228992510952809E-2</v>
      </c>
      <c r="E147" s="11">
        <f t="shared" si="2"/>
        <v>3.6709158716659022E-2</v>
      </c>
    </row>
    <row r="148" spans="1:5" x14ac:dyDescent="0.2">
      <c r="A148" s="6" t="s">
        <v>252</v>
      </c>
      <c r="B148" s="12">
        <f>(+'Permits Census'!B151-'Permits Census'!B150)/'Permits Census'!B150</f>
        <v>0.14192949907235622</v>
      </c>
      <c r="C148" s="12">
        <f>(+'Permits Census'!B440-'Permits Census'!B439)/'Permits Census'!B439</f>
        <v>8.0303009843769022E-2</v>
      </c>
      <c r="D148" s="11">
        <f t="shared" si="3"/>
        <v>8.8779855022301665E-2</v>
      </c>
      <c r="E148" s="11">
        <f t="shared" si="2"/>
        <v>2.7602814915320319E-2</v>
      </c>
    </row>
    <row r="149" spans="1:5" x14ac:dyDescent="0.2">
      <c r="A149" s="6" t="s">
        <v>253</v>
      </c>
      <c r="B149" s="12">
        <f>(+'Permits Census'!B152-'Permits Census'!B151)/'Permits Census'!B151</f>
        <v>-2.4370430544272948E-2</v>
      </c>
      <c r="C149" s="12">
        <f>(+'Permits Census'!B441-'Permits Census'!B440)/'Permits Census'!B440</f>
        <v>-7.9346032698365071E-2</v>
      </c>
      <c r="D149" s="11">
        <f t="shared" si="3"/>
        <v>8.5807366224591564E-2</v>
      </c>
      <c r="E149" s="11">
        <f t="shared" si="2"/>
        <v>3.3422931114802858E-2</v>
      </c>
    </row>
    <row r="150" spans="1:5" x14ac:dyDescent="0.2">
      <c r="A150" s="6" t="s">
        <v>254</v>
      </c>
      <c r="B150" s="12">
        <f>(+'Permits Census'!B153-'Permits Census'!B152)/'Permits Census'!B152</f>
        <v>0.78684429641965026</v>
      </c>
      <c r="C150" s="12">
        <f>(+'Permits Census'!B442-'Permits Census'!B441)/'Permits Census'!B441</f>
        <v>5.2066362550233426E-2</v>
      </c>
      <c r="D150" s="11">
        <f t="shared" si="3"/>
        <v>0.16278368329121976</v>
      </c>
      <c r="E150" s="11">
        <f t="shared" si="2"/>
        <v>3.9735450039453481E-2</v>
      </c>
    </row>
    <row r="151" spans="1:5" x14ac:dyDescent="0.2">
      <c r="A151" s="6" t="s">
        <v>255</v>
      </c>
      <c r="B151" s="12">
        <f>(+'Permits Census'!B154-'Permits Census'!B153)/'Permits Census'!B153</f>
        <v>-0.32898415657036345</v>
      </c>
      <c r="C151" s="12">
        <f>(+'Permits Census'!B443-'Permits Census'!B442)/'Permits Census'!B442</f>
        <v>-0.11285181504948967</v>
      </c>
      <c r="D151" s="11">
        <f t="shared" si="3"/>
        <v>5.6754528927616087E-2</v>
      </c>
      <c r="E151" s="11">
        <f t="shared" si="2"/>
        <v>3.0462587878989974E-2</v>
      </c>
    </row>
    <row r="152" spans="1:5" x14ac:dyDescent="0.2">
      <c r="A152" s="6" t="s">
        <v>256</v>
      </c>
      <c r="B152" s="12">
        <f>(+'Permits Census'!B155-'Permits Census'!B154)/'Permits Census'!B154</f>
        <v>0.24652777777777779</v>
      </c>
      <c r="C152" s="12">
        <f>(+'Permits Census'!B444-'Permits Census'!B443)/'Permits Census'!B443</f>
        <v>-2.1994006924039224E-2</v>
      </c>
      <c r="D152" s="11">
        <f t="shared" si="3"/>
        <v>9.5894125174570785E-2</v>
      </c>
      <c r="E152" s="11">
        <f t="shared" si="2"/>
        <v>2.9153196486315546E-2</v>
      </c>
    </row>
    <row r="153" spans="1:5" x14ac:dyDescent="0.2">
      <c r="A153" s="6" t="s">
        <v>257</v>
      </c>
      <c r="B153" s="12">
        <f>(+'Permits Census'!B156-'Permits Census'!B155)/'Permits Census'!B155</f>
        <v>5.2367688022284122E-2</v>
      </c>
      <c r="C153" s="12">
        <f>(+'Permits Census'!B445-'Permits Census'!B444)/'Permits Census'!B444</f>
        <v>-2.650444715471334E-2</v>
      </c>
      <c r="D153" s="11">
        <f t="shared" si="3"/>
        <v>8.4895469665888332E-2</v>
      </c>
      <c r="E153" s="11">
        <f t="shared" si="2"/>
        <v>3.3006978822445528E-2</v>
      </c>
    </row>
    <row r="154" spans="1:5" x14ac:dyDescent="0.2">
      <c r="A154" s="6" t="s">
        <v>258</v>
      </c>
      <c r="B154" s="12">
        <f>(+'Permits Census'!B157-'Permits Census'!B156)/'Permits Census'!B156</f>
        <v>0.62466913710958183</v>
      </c>
      <c r="C154" s="12">
        <f>(+'Permits Census'!B446-'Permits Census'!B445)/'Permits Census'!B445</f>
        <v>3.6469473812870509E-2</v>
      </c>
      <c r="D154" s="11">
        <f t="shared" si="3"/>
        <v>0.11726797317313477</v>
      </c>
      <c r="E154" s="11">
        <f t="shared" si="2"/>
        <v>2.6198820751333021E-2</v>
      </c>
    </row>
    <row r="155" spans="1:5" x14ac:dyDescent="0.2">
      <c r="A155" s="6" t="s">
        <v>259</v>
      </c>
      <c r="B155" s="12">
        <f>(+'Permits Census'!B158-'Permits Census'!B157)/'Permits Census'!B157</f>
        <v>-0.61485826001955035</v>
      </c>
      <c r="C155" s="12">
        <f>(+'Permits Census'!B447-'Permits Census'!B446)/'Permits Census'!B446</f>
        <v>0.14519671575347506</v>
      </c>
      <c r="D155" s="11">
        <f t="shared" si="3"/>
        <v>3.0341644281803276E-2</v>
      </c>
      <c r="E155" s="11">
        <f t="shared" si="2"/>
        <v>1.3360727977854779E-2</v>
      </c>
    </row>
    <row r="156" spans="1:5" x14ac:dyDescent="0.2">
      <c r="A156" s="6" t="s">
        <v>260</v>
      </c>
      <c r="B156" s="12">
        <f>(+'Permits Census'!B159-'Permits Census'!B158)/'Permits Census'!B158</f>
        <v>0.97461928934010156</v>
      </c>
      <c r="C156" s="12">
        <f>(+'Permits Census'!B448-'Permits Census'!B447)/'Permits Census'!B447</f>
        <v>0.19449342892816249</v>
      </c>
      <c r="D156" s="11">
        <f t="shared" si="3"/>
        <v>0.10476852936221241</v>
      </c>
      <c r="E156" s="11">
        <f t="shared" si="2"/>
        <v>3.5956902830660442E-2</v>
      </c>
    </row>
    <row r="157" spans="1:5" x14ac:dyDescent="0.2">
      <c r="A157" s="6" t="s">
        <v>261</v>
      </c>
      <c r="B157" s="12">
        <f>(+'Permits Census'!B160-'Permits Census'!B159)/'Permits Census'!B159</f>
        <v>-0.32176520994001712</v>
      </c>
      <c r="C157" s="12">
        <f>(+'Permits Census'!B449-'Permits Census'!B448)/'Permits Census'!B448</f>
        <v>4.7123352622334184E-2</v>
      </c>
      <c r="D157" s="11">
        <f t="shared" si="3"/>
        <v>9.5608790303229926E-2</v>
      </c>
      <c r="E157" s="11">
        <f t="shared" si="2"/>
        <v>2.2342655722846497E-2</v>
      </c>
    </row>
    <row r="158" spans="1:5" x14ac:dyDescent="0.2">
      <c r="A158" s="6" t="s">
        <v>263</v>
      </c>
      <c r="B158" s="12">
        <f>(+'Permits Census'!B161-'Permits Census'!B160)/'Permits Census'!B160</f>
        <v>-0.38597599494630447</v>
      </c>
      <c r="C158" s="12">
        <f>(+'Permits Census'!B450-'Permits Census'!B449)/'Permits Census'!B449</f>
        <v>-0.11760589470217755</v>
      </c>
      <c r="D158" s="11">
        <f t="shared" si="3"/>
        <v>7.9028409485646031E-2</v>
      </c>
      <c r="E158" s="11">
        <f t="shared" si="2"/>
        <v>1.4423421043965622E-2</v>
      </c>
    </row>
    <row r="159" spans="1:5" x14ac:dyDescent="0.2">
      <c r="A159" s="6" t="s">
        <v>264</v>
      </c>
      <c r="B159" s="12">
        <f>(+'Permits Census'!B162-'Permits Census'!B161)/'Permits Census'!B161</f>
        <v>0.53600823045267487</v>
      </c>
      <c r="C159" s="12">
        <f>(+'Permits Census'!B451-'Permits Census'!B450)/'Permits Census'!B450</f>
        <v>5.1595446911737342E-2</v>
      </c>
      <c r="D159" s="11">
        <f t="shared" si="3"/>
        <v>0.14058432218115988</v>
      </c>
      <c r="E159" s="11">
        <f t="shared" si="2"/>
        <v>2.0745466157816434E-2</v>
      </c>
    </row>
    <row r="160" spans="1:5" x14ac:dyDescent="0.2">
      <c r="A160" s="6" t="s">
        <v>266</v>
      </c>
      <c r="B160" s="12">
        <f>(+'Permits Census'!B163-'Permits Census'!B162)/'Permits Census'!B162</f>
        <v>9.9129269926322844E-2</v>
      </c>
      <c r="C160" s="12">
        <f>(+'Permits Census'!B452-'Permits Census'!B451)/'Permits Census'!B451</f>
        <v>-3.4402448762310398E-2</v>
      </c>
      <c r="D160" s="11">
        <f t="shared" si="3"/>
        <v>0.13701763641899042</v>
      </c>
      <c r="E160" s="11">
        <f t="shared" si="2"/>
        <v>1.1186677940643147E-2</v>
      </c>
    </row>
    <row r="161" spans="1:5" x14ac:dyDescent="0.2">
      <c r="A161" s="6" t="s">
        <v>267</v>
      </c>
      <c r="B161" s="12">
        <f>(+'Permits Census'!B164-'Permits Census'!B163)/'Permits Census'!B163</f>
        <v>-7.6173065204143811E-2</v>
      </c>
      <c r="C161" s="12">
        <f>(+'Permits Census'!B453-'Permits Census'!B452)/'Permits Census'!B452</f>
        <v>-4.5115199963246241E-2</v>
      </c>
      <c r="D161" s="11">
        <f t="shared" si="3"/>
        <v>0.13270075019733452</v>
      </c>
      <c r="E161" s="11">
        <f t="shared" si="2"/>
        <v>1.4039247335236385E-2</v>
      </c>
    </row>
    <row r="162" spans="1:5" x14ac:dyDescent="0.2">
      <c r="A162" s="6" t="s">
        <v>268</v>
      </c>
      <c r="B162" s="12">
        <f>(+'Permits Census'!B165-'Permits Census'!B164)/'Permits Census'!B164</f>
        <v>0.16952506596306069</v>
      </c>
      <c r="C162" s="12">
        <f>(+'Permits Census'!B454-'Permits Census'!B453)/'Permits Census'!B453</f>
        <v>0.11233130457793064</v>
      </c>
      <c r="D162" s="11">
        <f t="shared" si="3"/>
        <v>8.1257480992618716E-2</v>
      </c>
      <c r="E162" s="11">
        <f t="shared" si="2"/>
        <v>1.9061325837544486E-2</v>
      </c>
    </row>
    <row r="163" spans="1:5" x14ac:dyDescent="0.2">
      <c r="A163" s="6" t="s">
        <v>269</v>
      </c>
      <c r="B163" s="12">
        <f>(+'Permits Census'!B166-'Permits Census'!B165)/'Permits Census'!B165</f>
        <v>9.0242526790750149E-3</v>
      </c>
      <c r="C163" s="12">
        <f>(+'Permits Census'!B455-'Permits Census'!B454)/'Permits Census'!B454</f>
        <v>-0.20516452739600116</v>
      </c>
      <c r="D163" s="11">
        <f t="shared" si="3"/>
        <v>0.1094248484300719</v>
      </c>
      <c r="E163" s="11">
        <f t="shared" si="2"/>
        <v>1.1368599808668523E-2</v>
      </c>
    </row>
    <row r="164" spans="1:5" x14ac:dyDescent="0.2">
      <c r="A164" s="6" t="s">
        <v>270</v>
      </c>
      <c r="B164" s="12">
        <f>(+'Permits Census'!B167-'Permits Census'!B166)/'Permits Census'!B166</f>
        <v>0.20849636668529906</v>
      </c>
      <c r="C164" s="12">
        <f>(+'Permits Census'!B456-'Permits Census'!B455)/'Permits Census'!B455</f>
        <v>5.8092076621680394E-2</v>
      </c>
      <c r="D164" s="11">
        <f t="shared" si="3"/>
        <v>0.10625556417236535</v>
      </c>
      <c r="E164" s="11">
        <f t="shared" si="2"/>
        <v>1.8042440104145154E-2</v>
      </c>
    </row>
    <row r="165" spans="1:5" x14ac:dyDescent="0.2">
      <c r="A165" s="6" t="s">
        <v>271</v>
      </c>
      <c r="B165" s="12">
        <f>(+'Permits Census'!B168-'Permits Census'!B167)/'Permits Census'!B167</f>
        <v>-0.44634597594819614</v>
      </c>
      <c r="C165" s="12">
        <f>(+'Permits Census'!B457-'Permits Census'!B456)/'Permits Census'!B456</f>
        <v>-0.1182400288013989</v>
      </c>
      <c r="D165" s="11">
        <f t="shared" si="3"/>
        <v>6.4696092174825318E-2</v>
      </c>
      <c r="E165" s="11">
        <f t="shared" si="2"/>
        <v>1.0397808300254692E-2</v>
      </c>
    </row>
    <row r="166" spans="1:5" x14ac:dyDescent="0.2">
      <c r="A166" s="6" t="s">
        <v>272</v>
      </c>
      <c r="B166" s="12">
        <f>(+'Permits Census'!B169-'Permits Census'!B168)/'Permits Census'!B168</f>
        <v>0.27986633249791143</v>
      </c>
      <c r="C166" s="12">
        <f>(+'Permits Census'!B458-'Permits Census'!B457)/'Permits Census'!B457</f>
        <v>5.4011490565487374E-2</v>
      </c>
      <c r="D166" s="11">
        <f t="shared" si="3"/>
        <v>3.5962525123852798E-2</v>
      </c>
      <c r="E166" s="11">
        <f t="shared" si="2"/>
        <v>1.1859643029639433E-2</v>
      </c>
    </row>
    <row r="167" spans="1:5" x14ac:dyDescent="0.2">
      <c r="A167" s="6" t="s">
        <v>273</v>
      </c>
      <c r="B167" s="12">
        <f>(+'Permits Census'!B170-'Permits Census'!B169)/'Permits Census'!B169</f>
        <v>-0.15013054830287206</v>
      </c>
      <c r="C167" s="12">
        <f>(+'Permits Census'!B459-'Permits Census'!B458)/'Permits Census'!B458</f>
        <v>0.19390719681248453</v>
      </c>
      <c r="D167" s="11">
        <f t="shared" si="3"/>
        <v>7.4689834433576005E-2</v>
      </c>
      <c r="E167" s="11">
        <f t="shared" si="2"/>
        <v>1.591884978455689E-2</v>
      </c>
    </row>
    <row r="168" spans="1:5" x14ac:dyDescent="0.2">
      <c r="A168" s="6" t="s">
        <v>274</v>
      </c>
      <c r="B168" s="12">
        <f>(+'Permits Census'!B171-'Permits Census'!B170)/'Permits Census'!B170</f>
        <v>0.97388632872503844</v>
      </c>
      <c r="C168" s="12">
        <f>(+'Permits Census'!B460-'Permits Census'!B459)/'Permits Census'!B459</f>
        <v>0.14832325198729979</v>
      </c>
      <c r="D168" s="11">
        <f t="shared" si="3"/>
        <v>7.4628754382320722E-2</v>
      </c>
      <c r="E168" s="11">
        <f t="shared" si="2"/>
        <v>1.2071335039485001E-2</v>
      </c>
    </row>
    <row r="169" spans="1:5" x14ac:dyDescent="0.2">
      <c r="A169" s="6" t="s">
        <v>275</v>
      </c>
      <c r="B169" s="12">
        <f>(+'Permits Census'!B172-'Permits Census'!B171)/'Permits Census'!B171</f>
        <v>-0.13774319066147861</v>
      </c>
      <c r="C169" s="12">
        <f>(+'Permits Census'!B461-'Permits Census'!B460)/'Permits Census'!B460</f>
        <v>-5.3734686875618103E-2</v>
      </c>
      <c r="D169" s="11">
        <f t="shared" si="3"/>
        <v>8.9963922655532269E-2</v>
      </c>
      <c r="E169" s="11">
        <f t="shared" si="2"/>
        <v>3.6664984146556434E-3</v>
      </c>
    </row>
    <row r="170" spans="1:5" x14ac:dyDescent="0.2">
      <c r="A170" s="6" t="s">
        <v>276</v>
      </c>
      <c r="B170" s="12">
        <f>(+'Permits Census'!B173-'Permits Census'!B172)/'Permits Census'!B172</f>
        <v>-0.14124548736462095</v>
      </c>
      <c r="C170" s="12">
        <f>(+'Permits Census'!B462-'Permits Census'!B461)/'Permits Census'!B461</f>
        <v>2.1050835528350419E-2</v>
      </c>
      <c r="D170" s="11">
        <f t="shared" si="3"/>
        <v>0.11035813162067255</v>
      </c>
      <c r="E170" s="11">
        <f t="shared" si="2"/>
        <v>1.5221225933866303E-2</v>
      </c>
    </row>
    <row r="171" spans="1:5" x14ac:dyDescent="0.2">
      <c r="A171" s="6" t="s">
        <v>277</v>
      </c>
      <c r="B171" s="12">
        <f>(+'Permits Census'!B174-'Permits Census'!B173)/'Permits Census'!B173</f>
        <v>0.11560693641618497</v>
      </c>
      <c r="C171" s="12">
        <f>(+'Permits Census'!B463-'Permits Census'!B462)/'Permits Census'!B462</f>
        <v>1.4465205176141343E-2</v>
      </c>
      <c r="D171" s="11">
        <f t="shared" si="3"/>
        <v>7.5324690450965071E-2</v>
      </c>
      <c r="E171" s="11">
        <f t="shared" si="2"/>
        <v>1.2127039122566637E-2</v>
      </c>
    </row>
    <row r="172" spans="1:5" x14ac:dyDescent="0.2">
      <c r="A172" s="6" t="s">
        <v>278</v>
      </c>
      <c r="B172" s="12">
        <f>(+'Permits Census'!B175-'Permits Census'!B174)/'Permits Census'!B174</f>
        <v>7.0183702308054638E-2</v>
      </c>
      <c r="C172" s="12">
        <f>(+'Permits Census'!B464-'Permits Census'!B463)/'Permits Census'!B463</f>
        <v>-7.0707902647943091E-2</v>
      </c>
      <c r="D172" s="11">
        <f t="shared" si="3"/>
        <v>7.2912559816109376E-2</v>
      </c>
      <c r="E172" s="11">
        <f t="shared" si="2"/>
        <v>9.1015846320972472E-3</v>
      </c>
    </row>
    <row r="173" spans="1:5" x14ac:dyDescent="0.2">
      <c r="A173" s="6" t="s">
        <v>279</v>
      </c>
      <c r="B173" s="12">
        <f>(+'Permits Census'!B176-'Permits Census'!B175)/'Permits Census'!B175</f>
        <v>-0.11179577464788733</v>
      </c>
      <c r="C173" s="12">
        <f>(+'Permits Census'!B465-'Permits Census'!B464)/'Permits Census'!B464</f>
        <v>2.7031817778959473E-2</v>
      </c>
      <c r="D173" s="11">
        <f t="shared" si="3"/>
        <v>6.9944000695797426E-2</v>
      </c>
      <c r="E173" s="11">
        <f t="shared" si="2"/>
        <v>1.5113836110614389E-2</v>
      </c>
    </row>
    <row r="174" spans="1:5" x14ac:dyDescent="0.2">
      <c r="A174" s="6" t="s">
        <v>280</v>
      </c>
      <c r="B174" s="12">
        <f>(+'Permits Census'!B177-'Permits Census'!B176)/'Permits Census'!B176</f>
        <v>0.23092170465807729</v>
      </c>
      <c r="C174" s="12">
        <f>(+'Permits Census'!B466-'Permits Census'!B465)/'Permits Census'!B465</f>
        <v>6.1615464273386301E-2</v>
      </c>
      <c r="D174" s="11">
        <f t="shared" si="3"/>
        <v>7.5060387253715471E-2</v>
      </c>
      <c r="E174" s="11">
        <f t="shared" ref="E174:E237" si="4">AVERAGE(C163:C174)</f>
        <v>1.0887516085235695E-2</v>
      </c>
    </row>
    <row r="175" spans="1:5" x14ac:dyDescent="0.2">
      <c r="A175" s="6" t="s">
        <v>281</v>
      </c>
      <c r="B175" s="12">
        <f>(+'Permits Census'!B178-'Permits Census'!B177)/'Permits Census'!B177</f>
        <v>-0.55716586151368763</v>
      </c>
      <c r="C175" s="12">
        <f>(+'Permits Census'!B467-'Permits Census'!B466)/'Permits Census'!B466</f>
        <v>-0.25997805234921151</v>
      </c>
      <c r="D175" s="11">
        <f t="shared" ref="D175:D238" si="5">AVERAGE(B164:B175)</f>
        <v>2.7877877737651907E-2</v>
      </c>
      <c r="E175" s="11">
        <f t="shared" si="4"/>
        <v>6.3197223391348355E-3</v>
      </c>
    </row>
    <row r="176" spans="1:5" x14ac:dyDescent="0.2">
      <c r="A176" s="6" t="s">
        <v>282</v>
      </c>
      <c r="B176" s="12">
        <f>(+'Permits Census'!B179-'Permits Census'!B178)/'Permits Census'!B178</f>
        <v>0.87909090909090915</v>
      </c>
      <c r="C176" s="12">
        <f>(+'Permits Census'!B468-'Permits Census'!B467)/'Permits Census'!B467</f>
        <v>0.16712893038582999</v>
      </c>
      <c r="D176" s="11">
        <f t="shared" si="5"/>
        <v>8.3760756271452783E-2</v>
      </c>
      <c r="E176" s="11">
        <f t="shared" si="4"/>
        <v>1.5406126819480637E-2</v>
      </c>
    </row>
    <row r="177" spans="1:5" x14ac:dyDescent="0.2">
      <c r="A177" s="6" t="s">
        <v>283</v>
      </c>
      <c r="B177" s="12">
        <f>(+'Permits Census'!B180-'Permits Census'!B179)/'Permits Census'!B179</f>
        <v>-0.44702467343976776</v>
      </c>
      <c r="C177" s="12">
        <f>(+'Permits Census'!B469-'Permits Census'!B468)/'Permits Census'!B468</f>
        <v>-0.16479612244417774</v>
      </c>
      <c r="D177" s="11">
        <f t="shared" si="5"/>
        <v>8.3704198147155129E-2</v>
      </c>
      <c r="E177" s="11">
        <f t="shared" si="4"/>
        <v>1.1526452349249067E-2</v>
      </c>
    </row>
    <row r="178" spans="1:5" x14ac:dyDescent="0.2">
      <c r="A178" s="6" t="s">
        <v>286</v>
      </c>
      <c r="B178" s="12">
        <f>(+'Permits Census'!B181-'Permits Census'!B180)/'Permits Census'!B180</f>
        <v>0.71566054243219601</v>
      </c>
      <c r="C178" s="12">
        <f>(+'Permits Census'!B470-'Permits Census'!B469)/'Permits Census'!B469</f>
        <v>0.10745978533397195</v>
      </c>
      <c r="D178" s="11">
        <f t="shared" si="5"/>
        <v>0.1200203823083455</v>
      </c>
      <c r="E178" s="11">
        <f t="shared" si="4"/>
        <v>1.5980476913289448E-2</v>
      </c>
    </row>
    <row r="179" spans="1:5" x14ac:dyDescent="0.2">
      <c r="A179" s="6" t="s">
        <v>287</v>
      </c>
      <c r="B179" s="12">
        <f>(+'Permits Census'!B182-'Permits Census'!B181)/'Permits Census'!B181</f>
        <v>0.18867924528301888</v>
      </c>
      <c r="C179" s="12">
        <f>(+'Permits Census'!B471-'Permits Census'!B470)/'Permits Census'!B470</f>
        <v>0.17609350953283387</v>
      </c>
      <c r="D179" s="11">
        <f t="shared" si="5"/>
        <v>0.14825453177383638</v>
      </c>
      <c r="E179" s="11">
        <f t="shared" si="4"/>
        <v>1.4496002973318559E-2</v>
      </c>
    </row>
    <row r="180" spans="1:5" x14ac:dyDescent="0.2">
      <c r="A180" s="6" t="s">
        <v>288</v>
      </c>
      <c r="B180" s="12">
        <f>(+'Permits Census'!B183-'Permits Census'!B182)/'Permits Census'!B182</f>
        <v>-0.26083226083226085</v>
      </c>
      <c r="C180" s="12">
        <f>(+'Permits Census'!B472-'Permits Census'!B471)/'Permits Census'!B471</f>
        <v>0.14580179088982134</v>
      </c>
      <c r="D180" s="11">
        <f t="shared" si="5"/>
        <v>4.536131597739481E-2</v>
      </c>
      <c r="E180" s="11">
        <f t="shared" si="4"/>
        <v>1.428588121519535E-2</v>
      </c>
    </row>
    <row r="181" spans="1:5" x14ac:dyDescent="0.2">
      <c r="A181" s="6" t="s">
        <v>289</v>
      </c>
      <c r="B181" s="12">
        <f>(+'Permits Census'!B184-'Permits Census'!B183)/'Permits Census'!B183</f>
        <v>-0.1195589088798607</v>
      </c>
      <c r="C181" s="12">
        <f>(+'Permits Census'!B473-'Permits Census'!B472)/'Permits Census'!B472</f>
        <v>5.6413402548371912E-2</v>
      </c>
      <c r="D181" s="11">
        <f t="shared" si="5"/>
        <v>4.687667279252964E-2</v>
      </c>
      <c r="E181" s="11">
        <f t="shared" si="4"/>
        <v>2.3464888667194522E-2</v>
      </c>
    </row>
    <row r="182" spans="1:5" x14ac:dyDescent="0.2">
      <c r="A182" s="6" t="s">
        <v>290</v>
      </c>
      <c r="B182" s="12">
        <f>(+'Permits Census'!B185-'Permits Census'!B184)/'Permits Census'!B184</f>
        <v>0.52471984179301256</v>
      </c>
      <c r="C182" s="12">
        <f>(+'Permits Census'!B474-'Permits Census'!B473)/'Permits Census'!B473</f>
        <v>0.20453509876973372</v>
      </c>
      <c r="D182" s="11">
        <f t="shared" si="5"/>
        <v>0.10237378355566575</v>
      </c>
      <c r="E182" s="11">
        <f t="shared" si="4"/>
        <v>3.8755243937309801E-2</v>
      </c>
    </row>
    <row r="183" spans="1:5" x14ac:dyDescent="0.2">
      <c r="A183" s="6" t="s">
        <v>296</v>
      </c>
      <c r="B183" s="12">
        <f>(+'Permits Census'!B186-'Permits Census'!B185)/'Permits Census'!B185</f>
        <v>-0.34630350194552528</v>
      </c>
      <c r="C183" s="12">
        <f>(+'Permits Census'!B475-'Permits Census'!B474)/'Permits Census'!B474</f>
        <v>-0.23423824358403797</v>
      </c>
      <c r="D183" s="11">
        <f t="shared" si="5"/>
        <v>6.3881247025523238E-2</v>
      </c>
      <c r="E183" s="11">
        <f t="shared" si="4"/>
        <v>1.8029956540628188E-2</v>
      </c>
    </row>
    <row r="184" spans="1:5" x14ac:dyDescent="0.2">
      <c r="A184" s="6" t="s">
        <v>297</v>
      </c>
      <c r="B184" s="12">
        <f>(+'Permits Census'!B187-'Permits Census'!B186)/'Permits Census'!B186</f>
        <v>0.28042328042328041</v>
      </c>
      <c r="C184" s="12">
        <f>(+'Permits Census'!B476-'Permits Census'!B475)/'Permits Census'!B475</f>
        <v>-4.7307245253777608E-2</v>
      </c>
      <c r="D184" s="11">
        <f t="shared" si="5"/>
        <v>8.1401211868458723E-2</v>
      </c>
      <c r="E184" s="11">
        <f t="shared" si="4"/>
        <v>1.9980011323475311E-2</v>
      </c>
    </row>
    <row r="185" spans="1:5" x14ac:dyDescent="0.2">
      <c r="A185" s="6" t="s">
        <v>298</v>
      </c>
      <c r="B185" s="12">
        <f>(+'Permits Census'!B188-'Permits Census'!B187)/'Permits Census'!B187</f>
        <v>-0.16322314049586778</v>
      </c>
      <c r="C185" s="12">
        <f>(+'Permits Census'!B477-'Permits Census'!B476)/'Permits Census'!B476</f>
        <v>-5.8969457887665959E-4</v>
      </c>
      <c r="D185" s="11">
        <f t="shared" si="5"/>
        <v>7.7115598047793679E-2</v>
      </c>
      <c r="E185" s="11">
        <f t="shared" si="4"/>
        <v>1.767821862698896E-2</v>
      </c>
    </row>
    <row r="186" spans="1:5" x14ac:dyDescent="0.2">
      <c r="A186" s="6" t="s">
        <v>299</v>
      </c>
      <c r="B186" s="12">
        <f>(+'Permits Census'!B189-'Permits Census'!B188)/'Permits Census'!B188</f>
        <v>-0.1111111111111111</v>
      </c>
      <c r="C186" s="12">
        <f>(+'Permits Census'!B478-'Permits Census'!B477)/'Permits Census'!B477</f>
        <v>1.0539380251887132E-2</v>
      </c>
      <c r="D186" s="11">
        <f t="shared" si="5"/>
        <v>4.8612863400361306E-2</v>
      </c>
      <c r="E186" s="11">
        <f t="shared" si="4"/>
        <v>1.3421878291864033E-2</v>
      </c>
    </row>
    <row r="187" spans="1:5" x14ac:dyDescent="0.2">
      <c r="A187" s="6" t="s">
        <v>300</v>
      </c>
      <c r="B187" s="12">
        <f>(+'Permits Census'!B190-'Permits Census'!B189)/'Permits Census'!B189</f>
        <v>-8.4722222222222227E-2</v>
      </c>
      <c r="C187" s="12">
        <f>(+'Permits Census'!B479-'Permits Census'!B478)/'Permits Census'!B478</f>
        <v>-8.3496083918899844E-2</v>
      </c>
      <c r="D187" s="11">
        <f t="shared" si="5"/>
        <v>8.7983166674650115E-2</v>
      </c>
      <c r="E187" s="11">
        <f t="shared" si="4"/>
        <v>2.8128708994390007E-2</v>
      </c>
    </row>
    <row r="188" spans="1:5" x14ac:dyDescent="0.2">
      <c r="A188" s="6" t="s">
        <v>302</v>
      </c>
      <c r="B188" s="12">
        <f>(+'Permits Census'!B191-'Permits Census'!B190)/'Permits Census'!B190</f>
        <v>1.3186646433990896</v>
      </c>
      <c r="C188" s="12">
        <f>(+'Permits Census'!B480-'Permits Census'!B479)/'Permits Census'!B479</f>
        <v>7.1309314586994618E-2</v>
      </c>
      <c r="D188" s="11">
        <f t="shared" si="5"/>
        <v>0.12461431120033183</v>
      </c>
      <c r="E188" s="11">
        <f t="shared" si="4"/>
        <v>2.0143741011153727E-2</v>
      </c>
    </row>
    <row r="189" spans="1:5" x14ac:dyDescent="0.2">
      <c r="A189" s="6" t="s">
        <v>303</v>
      </c>
      <c r="B189" s="12">
        <f>(+'Permits Census'!B192-'Permits Census'!B191)/'Permits Census'!B191</f>
        <v>-0.44011780104712039</v>
      </c>
      <c r="C189" s="12">
        <f>(+'Permits Census'!B481-'Permits Census'!B480)/'Permits Census'!B480</f>
        <v>-0.21850264528564978</v>
      </c>
      <c r="D189" s="11">
        <f t="shared" si="5"/>
        <v>0.12518988389971908</v>
      </c>
      <c r="E189" s="11">
        <f t="shared" si="4"/>
        <v>1.5668197441031057E-2</v>
      </c>
    </row>
    <row r="190" spans="1:5" x14ac:dyDescent="0.2">
      <c r="A190" s="6" t="s">
        <v>304</v>
      </c>
      <c r="B190" s="12">
        <f>(+'Permits Census'!B193-'Permits Census'!B192)/'Permits Census'!B192</f>
        <v>-7.3056691992986561E-2</v>
      </c>
      <c r="C190" s="12">
        <f>(+'Permits Census'!B482-'Permits Census'!B481)/'Permits Census'!B481</f>
        <v>0.13262749111137342</v>
      </c>
      <c r="D190" s="11">
        <f t="shared" si="5"/>
        <v>5.946344769762054E-2</v>
      </c>
      <c r="E190" s="11">
        <f t="shared" si="4"/>
        <v>1.7765506255814516E-2</v>
      </c>
    </row>
    <row r="191" spans="1:5" x14ac:dyDescent="0.2">
      <c r="A191" s="6" t="s">
        <v>305</v>
      </c>
      <c r="B191" s="12">
        <f>(+'Permits Census'!B194-'Permits Census'!B193)/'Permits Census'!B193</f>
        <v>0.46595208070617905</v>
      </c>
      <c r="C191" s="12">
        <f>(+'Permits Census'!B483-'Permits Census'!B482)/'Permits Census'!B482</f>
        <v>0.15585543843391636</v>
      </c>
      <c r="D191" s="11">
        <f t="shared" si="5"/>
        <v>8.2569517316217214E-2</v>
      </c>
      <c r="E191" s="11">
        <f t="shared" si="4"/>
        <v>1.607900033090472E-2</v>
      </c>
    </row>
    <row r="192" spans="1:5" x14ac:dyDescent="0.2">
      <c r="A192" s="6" t="s">
        <v>306</v>
      </c>
      <c r="B192" s="12">
        <f>(+'Permits Census'!B195-'Permits Census'!B194)/'Permits Census'!B194</f>
        <v>-0.35440860215053765</v>
      </c>
      <c r="C192" s="12">
        <f>(+'Permits Census'!B484-'Permits Census'!B483)/'Permits Census'!B483</f>
        <v>2.0955053364734261E-2</v>
      </c>
      <c r="D192" s="11">
        <f t="shared" si="5"/>
        <v>7.4771488873027481E-2</v>
      </c>
      <c r="E192" s="11">
        <f t="shared" si="4"/>
        <v>5.6751055371474643E-3</v>
      </c>
    </row>
    <row r="193" spans="1:5" x14ac:dyDescent="0.2">
      <c r="A193" s="6" t="s">
        <v>307</v>
      </c>
      <c r="B193" s="12">
        <f>(+'Permits Census'!B196-'Permits Census'!B195)/'Permits Census'!B195</f>
        <v>0.32511658894070622</v>
      </c>
      <c r="C193" s="12">
        <f>(+'Permits Census'!B485-'Permits Census'!B484)/'Permits Census'!B484</f>
        <v>8.2551336919392163E-2</v>
      </c>
      <c r="D193" s="11">
        <f t="shared" si="5"/>
        <v>0.11182778035807472</v>
      </c>
      <c r="E193" s="11">
        <f t="shared" si="4"/>
        <v>7.853266734732486E-3</v>
      </c>
    </row>
    <row r="194" spans="1:5" x14ac:dyDescent="0.2">
      <c r="A194" s="6" t="s">
        <v>308</v>
      </c>
      <c r="B194" s="12">
        <f>(+'Permits Census'!B197-'Permits Census'!B196)/'Permits Census'!B196</f>
        <v>0.1649069884364002</v>
      </c>
      <c r="C194" s="12">
        <f>(+'Permits Census'!B486-'Permits Census'!B485)/'Permits Census'!B485</f>
        <v>6.6264077036069791E-2</v>
      </c>
      <c r="D194" s="11">
        <f t="shared" si="5"/>
        <v>8.1843375911690372E-2</v>
      </c>
      <c r="E194" s="11">
        <f t="shared" si="4"/>
        <v>-3.6693184097395123E-3</v>
      </c>
    </row>
    <row r="195" spans="1:5" x14ac:dyDescent="0.2">
      <c r="A195" s="6" t="s">
        <v>309</v>
      </c>
      <c r="B195" s="12">
        <f>(+'Permits Census'!B198-'Permits Census'!B197)/'Permits Census'!B197</f>
        <v>-0.21018558480794131</v>
      </c>
      <c r="C195" s="12">
        <f>(+'Permits Census'!B487-'Permits Census'!B486)/'Permits Census'!B486</f>
        <v>-0.16718540061567766</v>
      </c>
      <c r="D195" s="11">
        <f t="shared" si="5"/>
        <v>9.3186535673155699E-2</v>
      </c>
      <c r="E195" s="11">
        <f t="shared" si="4"/>
        <v>1.9184185042905172E-3</v>
      </c>
    </row>
    <row r="196" spans="1:5" x14ac:dyDescent="0.2">
      <c r="A196" s="6" t="s">
        <v>314</v>
      </c>
      <c r="B196" s="12">
        <f>(+'Permits Census'!B199-'Permits Census'!B198)/'Permits Census'!B198</f>
        <v>3.169398907103825E-2</v>
      </c>
      <c r="C196" s="12">
        <f>(+'Permits Census'!B488-'Permits Census'!B487)/'Permits Census'!B487</f>
        <v>0.14001266158841671</v>
      </c>
      <c r="D196" s="11">
        <f t="shared" si="5"/>
        <v>7.2459094727135534E-2</v>
      </c>
      <c r="E196" s="11">
        <f t="shared" si="4"/>
        <v>1.7528410741140043E-2</v>
      </c>
    </row>
    <row r="197" spans="1:5" x14ac:dyDescent="0.2">
      <c r="A197" s="6" t="s">
        <v>315</v>
      </c>
      <c r="B197" s="12">
        <f>(+'Permits Census'!B200-'Permits Census'!B199)/'Permits Census'!B199</f>
        <v>0.29502118644067798</v>
      </c>
      <c r="C197" s="12">
        <f>(+'Permits Census'!B489-'Permits Census'!B488)/'Permits Census'!B488</f>
        <v>3.5827526288491202E-5</v>
      </c>
      <c r="D197" s="11">
        <f t="shared" si="5"/>
        <v>0.11064612197184766</v>
      </c>
      <c r="E197" s="11">
        <f t="shared" si="4"/>
        <v>1.7580537583237139E-2</v>
      </c>
    </row>
    <row r="198" spans="1:5" x14ac:dyDescent="0.2">
      <c r="A198" s="6" t="s">
        <v>316</v>
      </c>
      <c r="B198" s="12">
        <f>(+'Permits Census'!B201-'Permits Census'!B200)/'Permits Census'!B200</f>
        <v>-0.53333333333333333</v>
      </c>
      <c r="C198" s="12">
        <f>(+'Permits Census'!B490-'Permits Census'!B489)/'Permits Census'!B489</f>
        <v>-6.8446036721898876E-2</v>
      </c>
      <c r="D198" s="11">
        <f t="shared" si="5"/>
        <v>7.5460936786662478E-2</v>
      </c>
      <c r="E198" s="11">
        <f t="shared" si="4"/>
        <v>1.0998419502088306E-2</v>
      </c>
    </row>
    <row r="199" spans="1:5" x14ac:dyDescent="0.2">
      <c r="A199" s="6" t="s">
        <v>317</v>
      </c>
      <c r="B199" s="12">
        <f>(+'Permits Census'!B202-'Permits Census'!B201)/'Permits Census'!B201</f>
        <v>0.50131463628396145</v>
      </c>
      <c r="C199" s="12">
        <f>(+'Permits Census'!B491-'Permits Census'!B490)/'Permits Census'!B490</f>
        <v>-9.1714098915468056E-2</v>
      </c>
      <c r="D199" s="11">
        <f t="shared" si="5"/>
        <v>0.12429734166217778</v>
      </c>
      <c r="E199" s="11">
        <f t="shared" si="4"/>
        <v>1.0313584919040955E-2</v>
      </c>
    </row>
    <row r="200" spans="1:5" x14ac:dyDescent="0.2">
      <c r="A200" s="6" t="s">
        <v>318</v>
      </c>
      <c r="B200" s="12">
        <f>(+'Permits Census'!B203-'Permits Census'!B202)/'Permits Census'!B202</f>
        <v>-1.2259194395796848E-2</v>
      </c>
      <c r="C200" s="12">
        <f>(+'Permits Census'!B492-'Permits Census'!B491)/'Permits Census'!B491</f>
        <v>3.9589706676265175E-3</v>
      </c>
      <c r="D200" s="11">
        <f t="shared" si="5"/>
        <v>1.3387021845937251E-2</v>
      </c>
      <c r="E200" s="11">
        <f t="shared" si="4"/>
        <v>4.7010562590936123E-3</v>
      </c>
    </row>
    <row r="201" spans="1:5" x14ac:dyDescent="0.2">
      <c r="A201" s="6" t="s">
        <v>319</v>
      </c>
      <c r="B201" s="12">
        <f>(+'Permits Census'!B204-'Permits Census'!B203)/'Permits Census'!B203</f>
        <v>9.278959810874704E-2</v>
      </c>
      <c r="C201" s="12">
        <f>(+'Permits Census'!B493-'Permits Census'!B492)/'Permits Census'!B492</f>
        <v>-4.4726548084729548E-2</v>
      </c>
      <c r="D201" s="11">
        <f t="shared" si="5"/>
        <v>5.7795971775592869E-2</v>
      </c>
      <c r="E201" s="11">
        <f t="shared" si="4"/>
        <v>1.9182397692503631E-2</v>
      </c>
    </row>
    <row r="202" spans="1:5" x14ac:dyDescent="0.2">
      <c r="A202" s="6" t="s">
        <v>321</v>
      </c>
      <c r="B202" s="12">
        <f>(+'Permits Census'!B205-'Permits Census'!B204)/'Permits Census'!B204</f>
        <v>0.15413737155219037</v>
      </c>
      <c r="C202" s="12">
        <f>(+'Permits Census'!B494-'Permits Census'!B493)/'Permits Census'!B493</f>
        <v>-4.102603724020705E-2</v>
      </c>
      <c r="D202" s="11">
        <f t="shared" si="5"/>
        <v>7.6728810404357625E-2</v>
      </c>
      <c r="E202" s="11">
        <f t="shared" si="4"/>
        <v>4.7112703298719276E-3</v>
      </c>
    </row>
    <row r="203" spans="1:5" x14ac:dyDescent="0.2">
      <c r="A203" s="6" t="s">
        <v>322</v>
      </c>
      <c r="B203" s="12">
        <f>(+'Permits Census'!B206-'Permits Census'!B205)/'Permits Census'!B205</f>
        <v>0.2155576382380506</v>
      </c>
      <c r="C203" s="12">
        <f>(+'Permits Census'!B495-'Permits Census'!B494)/'Permits Census'!B494</f>
        <v>0.32655034298605035</v>
      </c>
      <c r="D203" s="11">
        <f t="shared" si="5"/>
        <v>5.5862606865346914E-2</v>
      </c>
      <c r="E203" s="11">
        <f t="shared" si="4"/>
        <v>1.8935845709216425E-2</v>
      </c>
    </row>
    <row r="204" spans="1:5" x14ac:dyDescent="0.2">
      <c r="A204" s="6" t="s">
        <v>323</v>
      </c>
      <c r="B204" s="12">
        <f>(+'Permits Census'!B207-'Permits Census'!B206)/'Permits Census'!B206</f>
        <v>-0.19236700077101002</v>
      </c>
      <c r="C204" s="12">
        <f>(+'Permits Census'!B496-'Permits Census'!B495)/'Permits Census'!B495</f>
        <v>-8.9374956618310561E-2</v>
      </c>
      <c r="D204" s="11">
        <f t="shared" si="5"/>
        <v>6.9366073646974211E-2</v>
      </c>
      <c r="E204" s="11">
        <f t="shared" si="4"/>
        <v>9.7416782106293544E-3</v>
      </c>
    </row>
    <row r="205" spans="1:5" x14ac:dyDescent="0.2">
      <c r="A205" s="6" t="s">
        <v>324</v>
      </c>
      <c r="B205" s="12">
        <f>(+'Permits Census'!B208-'Permits Census'!B207)/'Permits Census'!B207</f>
        <v>0.1756563245823389</v>
      </c>
      <c r="C205" s="12">
        <f>(+'Permits Census'!B497-'Permits Census'!B496)/'Permits Census'!B496</f>
        <v>9.8708970511171445E-2</v>
      </c>
      <c r="D205" s="11">
        <f t="shared" si="5"/>
        <v>5.6911051617110277E-2</v>
      </c>
      <c r="E205" s="11">
        <f t="shared" si="4"/>
        <v>1.1088147676610963E-2</v>
      </c>
    </row>
    <row r="206" spans="1:5" x14ac:dyDescent="0.2">
      <c r="A206" s="6" t="s">
        <v>325</v>
      </c>
      <c r="B206" s="12">
        <f>(+'Permits Census'!B209-'Permits Census'!B208)/'Permits Census'!B208</f>
        <v>0.54770604953308977</v>
      </c>
      <c r="C206" s="12">
        <f>(+'Permits Census'!B498-'Permits Census'!B497)/'Permits Census'!B497</f>
        <v>0.13424966396392485</v>
      </c>
      <c r="D206" s="11">
        <f t="shared" si="5"/>
        <v>8.8810973375167745E-2</v>
      </c>
      <c r="E206" s="11">
        <f t="shared" si="4"/>
        <v>1.675361325393222E-2</v>
      </c>
    </row>
    <row r="207" spans="1:5" x14ac:dyDescent="0.2">
      <c r="A207" s="6" t="s">
        <v>328</v>
      </c>
      <c r="B207" s="12">
        <f>(+'Permits Census'!B210-'Permits Census'!B209)/'Permits Census'!B209</f>
        <v>-0.61778593913955926</v>
      </c>
      <c r="C207" s="12">
        <f>(+'Permits Census'!B499-'Permits Census'!B498)/'Permits Census'!B498</f>
        <v>-0.21337808495672644</v>
      </c>
      <c r="D207" s="11">
        <f t="shared" si="5"/>
        <v>5.4844277180866242E-2</v>
      </c>
      <c r="E207" s="11">
        <f t="shared" si="4"/>
        <v>1.2904222892178152E-2</v>
      </c>
    </row>
    <row r="208" spans="1:5" x14ac:dyDescent="0.2">
      <c r="A208" s="6" t="s">
        <v>329</v>
      </c>
      <c r="B208" s="12">
        <f>(+'Permits Census'!B211-'Permits Census'!B210)/'Permits Census'!B210</f>
        <v>0.29306794783802331</v>
      </c>
      <c r="C208" s="12">
        <f>(+'Permits Census'!B500-'Permits Census'!B499)/'Permits Census'!B499</f>
        <v>0.18673884941732186</v>
      </c>
      <c r="D208" s="11">
        <f t="shared" si="5"/>
        <v>7.6625440411448351E-2</v>
      </c>
      <c r="E208" s="11">
        <f t="shared" si="4"/>
        <v>1.6798071877920245E-2</v>
      </c>
    </row>
    <row r="209" spans="1:5" x14ac:dyDescent="0.2">
      <c r="A209" s="6" t="s">
        <v>330</v>
      </c>
      <c r="B209" s="12">
        <f>(+'Permits Census'!B212-'Permits Census'!B211)/'Permits Census'!B211</f>
        <v>-3.8216560509554139E-2</v>
      </c>
      <c r="C209" s="12">
        <f>(+'Permits Census'!B501-'Permits Census'!B500)/'Permits Census'!B500</f>
        <v>-0.15385749385749387</v>
      </c>
      <c r="D209" s="11">
        <f t="shared" si="5"/>
        <v>4.8855628165595653E-2</v>
      </c>
      <c r="E209" s="11">
        <f t="shared" si="4"/>
        <v>3.9736284292717196E-3</v>
      </c>
    </row>
    <row r="210" spans="1:5" x14ac:dyDescent="0.2">
      <c r="A210" s="6" t="s">
        <v>331</v>
      </c>
      <c r="B210" s="12">
        <f>(+'Permits Census'!B213-'Permits Census'!B212)/'Permits Census'!B212</f>
        <v>0.20640176600441501</v>
      </c>
      <c r="C210" s="12">
        <f>(+'Permits Census'!B502-'Permits Census'!B501)/'Permits Census'!B501</f>
        <v>0.12602357860502944</v>
      </c>
      <c r="D210" s="11">
        <f t="shared" si="5"/>
        <v>0.11050021977707471</v>
      </c>
      <c r="E210" s="11">
        <f t="shared" si="4"/>
        <v>2.0179429706515747E-2</v>
      </c>
    </row>
    <row r="211" spans="1:5" x14ac:dyDescent="0.2">
      <c r="A211" s="6" t="s">
        <v>332</v>
      </c>
      <c r="B211" s="12">
        <f>(+'Permits Census'!B214-'Permits Census'!B213)/'Permits Census'!B213</f>
        <v>1.3266239707227814E-2</v>
      </c>
      <c r="C211" s="12">
        <f>(+'Permits Census'!B503-'Permits Census'!B502)/'Permits Census'!B502</f>
        <v>-0.15103065311946642</v>
      </c>
      <c r="D211" s="11">
        <f t="shared" si="5"/>
        <v>6.9829520062346884E-2</v>
      </c>
      <c r="E211" s="11">
        <f t="shared" si="4"/>
        <v>1.5236383522849213E-2</v>
      </c>
    </row>
    <row r="212" spans="1:5" x14ac:dyDescent="0.2">
      <c r="A212" s="6" t="s">
        <v>333</v>
      </c>
      <c r="B212" s="12">
        <f>(+'Permits Census'!B215-'Permits Census'!B214)/'Permits Census'!B214</f>
        <v>-0.3693002257336343</v>
      </c>
      <c r="C212" s="12">
        <f>(+'Permits Census'!B504-'Permits Census'!B503)/'Permits Census'!B503</f>
        <v>-4.04297112308128E-2</v>
      </c>
      <c r="D212" s="11">
        <f t="shared" si="5"/>
        <v>4.0076100784193776E-2</v>
      </c>
      <c r="E212" s="11">
        <f t="shared" si="4"/>
        <v>1.153732669797927E-2</v>
      </c>
    </row>
    <row r="213" spans="1:5" x14ac:dyDescent="0.2">
      <c r="A213" s="8" t="s">
        <v>334</v>
      </c>
      <c r="B213" s="12">
        <f>(+'Permits Census'!B216-'Permits Census'!B215)/'Permits Census'!B215</f>
        <v>0.59126700071581961</v>
      </c>
      <c r="C213" s="12">
        <f>(+'Permits Census'!B505-'Permits Census'!B504)/'Permits Census'!B504</f>
        <v>3.8482236127085345E-2</v>
      </c>
      <c r="D213" s="11">
        <f t="shared" si="5"/>
        <v>8.1615884334783145E-2</v>
      </c>
      <c r="E213" s="11">
        <f t="shared" si="4"/>
        <v>1.8471392048963843E-2</v>
      </c>
    </row>
    <row r="214" spans="1:5" x14ac:dyDescent="0.2">
      <c r="A214" s="8" t="s">
        <v>335</v>
      </c>
      <c r="B214" s="12">
        <f>(+'Permits Census'!B217-'Permits Census'!B216)/'Permits Census'!B216</f>
        <v>-9.5816464237516871E-2</v>
      </c>
      <c r="C214" s="12">
        <f>(+'Permits Census'!B506-'Permits Census'!B505)/'Permits Census'!B505</f>
        <v>-5.0651303623320931E-2</v>
      </c>
      <c r="D214" s="11">
        <f t="shared" si="5"/>
        <v>6.0786398018974203E-2</v>
      </c>
      <c r="E214" s="11">
        <f t="shared" si="4"/>
        <v>1.7669286517037683E-2</v>
      </c>
    </row>
    <row r="215" spans="1:5" x14ac:dyDescent="0.2">
      <c r="A215" s="8" t="s">
        <v>336</v>
      </c>
      <c r="B215" s="12">
        <f>(+'Permits Census'!B218-'Permits Census'!B217)/'Permits Census'!B217</f>
        <v>0.28059701492537314</v>
      </c>
      <c r="C215" s="12">
        <f>(+'Permits Census'!B507-'Permits Census'!B506)/'Permits Census'!B506</f>
        <v>0.27797459141844949</v>
      </c>
      <c r="D215" s="11">
        <f t="shared" si="5"/>
        <v>6.6206346076251074E-2</v>
      </c>
      <c r="E215" s="11">
        <f t="shared" si="4"/>
        <v>1.3621307219737616E-2</v>
      </c>
    </row>
    <row r="216" spans="1:5" x14ac:dyDescent="0.2">
      <c r="A216" s="8" t="s">
        <v>337</v>
      </c>
      <c r="B216" s="12">
        <f>(+'Permits Census'!B219-'Permits Census'!B218)/'Permits Census'!B218</f>
        <v>0.1895881895881896</v>
      </c>
      <c r="C216" s="12">
        <f>(+'Permits Census'!B508-'Permits Census'!B507)/'Permits Census'!B507</f>
        <v>1.7737950672082368E-2</v>
      </c>
      <c r="D216" s="11">
        <f t="shared" si="5"/>
        <v>9.8035945272851047E-2</v>
      </c>
      <c r="E216" s="11">
        <f t="shared" si="4"/>
        <v>2.2547382827270365E-2</v>
      </c>
    </row>
    <row r="217" spans="1:5" x14ac:dyDescent="0.2">
      <c r="A217" s="8" t="s">
        <v>338</v>
      </c>
      <c r="B217" s="12">
        <f>(+'Permits Census'!B220-'Permits Census'!B219)/'Permits Census'!B219</f>
        <v>7.4787720444154146E-2</v>
      </c>
      <c r="C217" s="12">
        <f>(+'Permits Census'!B509-'Permits Census'!B508)/'Permits Census'!B508</f>
        <v>4.4230310311628253E-2</v>
      </c>
      <c r="D217" s="11">
        <f t="shared" si="5"/>
        <v>8.963022826133564E-2</v>
      </c>
      <c r="E217" s="11">
        <f t="shared" si="4"/>
        <v>1.8007494477308428E-2</v>
      </c>
    </row>
    <row r="218" spans="1:5" x14ac:dyDescent="0.2">
      <c r="A218" s="8" t="s">
        <v>339</v>
      </c>
      <c r="B218" s="12">
        <f>(+'Permits Census'!B221-'Permits Census'!B220)/'Permits Census'!B220</f>
        <v>-0.10300820419325434</v>
      </c>
      <c r="C218" s="12">
        <f>(+'Permits Census'!B510-'Permits Census'!B509)/'Permits Census'!B509</f>
        <v>-2.8684455231760948E-2</v>
      </c>
      <c r="D218" s="11">
        <f t="shared" si="5"/>
        <v>3.540404045080698E-2</v>
      </c>
      <c r="E218" s="11">
        <f t="shared" si="4"/>
        <v>4.4296512110012778E-3</v>
      </c>
    </row>
    <row r="219" spans="1:5" x14ac:dyDescent="0.2">
      <c r="A219" s="8" t="s">
        <v>340</v>
      </c>
      <c r="B219" s="12">
        <f>(+'Permits Census'!B222-'Permits Census'!B221)/'Permits Census'!B221</f>
        <v>-9.451219512195122E-2</v>
      </c>
      <c r="C219" s="12">
        <f>(+'Permits Census'!B511-'Permits Census'!B510)/'Permits Census'!B510</f>
        <v>-7.1273264210030968E-2</v>
      </c>
      <c r="D219" s="11">
        <f t="shared" si="5"/>
        <v>7.9010185785607645E-2</v>
      </c>
      <c r="E219" s="11">
        <f t="shared" si="4"/>
        <v>1.6271719606559241E-2</v>
      </c>
    </row>
    <row r="220" spans="1:5" x14ac:dyDescent="0.2">
      <c r="A220" s="8" t="s">
        <v>341</v>
      </c>
      <c r="B220" s="12">
        <f>(+'Permits Census'!B223-'Permits Census'!B222)/'Permits Census'!B222</f>
        <v>-0.13542835765057987</v>
      </c>
      <c r="C220" s="12">
        <f>(+'Permits Census'!B512-'Permits Census'!B511)/'Permits Census'!B511</f>
        <v>3.2977208599407767E-2</v>
      </c>
      <c r="D220" s="11">
        <f t="shared" si="5"/>
        <v>4.3302160328224058E-2</v>
      </c>
      <c r="E220" s="11">
        <f t="shared" si="4"/>
        <v>3.4582495383997276E-3</v>
      </c>
    </row>
    <row r="221" spans="1:5" x14ac:dyDescent="0.2">
      <c r="A221" s="8" t="s">
        <v>342</v>
      </c>
      <c r="B221" s="12">
        <f>(+'Permits Census'!B224-'Permits Census'!B223)/'Permits Census'!B223</f>
        <v>-0.19861531804413673</v>
      </c>
      <c r="C221" s="12">
        <f>(+'Permits Census'!B513-'Permits Census'!B512)/'Permits Census'!B512</f>
        <v>-0.15081861849671879</v>
      </c>
      <c r="D221" s="11">
        <f t="shared" si="5"/>
        <v>2.9935597200342171E-2</v>
      </c>
      <c r="E221" s="11">
        <f t="shared" si="4"/>
        <v>3.7114891517976514E-3</v>
      </c>
    </row>
    <row r="222" spans="1:5" x14ac:dyDescent="0.2">
      <c r="A222" s="8" t="s">
        <v>343</v>
      </c>
      <c r="B222" s="12">
        <f>(+'Permits Census'!B225-'Permits Census'!B224)/'Permits Census'!B224</f>
        <v>-0.12958963282937366</v>
      </c>
      <c r="C222" s="12">
        <f>(+'Permits Census'!B514-'Permits Census'!B513)/'Permits Census'!B513</f>
        <v>0.13406497101997733</v>
      </c>
      <c r="D222" s="11">
        <f t="shared" si="5"/>
        <v>1.9363139641931162E-3</v>
      </c>
      <c r="E222" s="11">
        <f t="shared" si="4"/>
        <v>4.3816051863766409E-3</v>
      </c>
    </row>
    <row r="223" spans="1:5" x14ac:dyDescent="0.2">
      <c r="A223" s="8" t="s">
        <v>344</v>
      </c>
      <c r="B223" s="12">
        <f>(+'Permits Census'!B226-'Permits Census'!B225)/'Permits Census'!B225</f>
        <v>0.10483870967741936</v>
      </c>
      <c r="C223" s="12">
        <f>(+'Permits Census'!B515-'Permits Census'!B514)/'Permits Census'!B514</f>
        <v>-0.10183006076785278</v>
      </c>
      <c r="D223" s="11">
        <f t="shared" si="5"/>
        <v>9.567353128375743E-3</v>
      </c>
      <c r="E223" s="11">
        <f t="shared" si="4"/>
        <v>8.4816545490111108E-3</v>
      </c>
    </row>
    <row r="224" spans="1:5" x14ac:dyDescent="0.2">
      <c r="A224" s="8" t="s">
        <v>345</v>
      </c>
      <c r="B224" s="12">
        <f>(+'Permits Census'!B227-'Permits Census'!B226)/'Permits Census'!B226</f>
        <v>0.36833239752947783</v>
      </c>
      <c r="C224" s="12">
        <f>(+'Permits Census'!B516-'Permits Census'!B515)/'Permits Census'!B515</f>
        <v>-5.5524051622995715E-2</v>
      </c>
      <c r="D224" s="11">
        <f t="shared" si="5"/>
        <v>7.1036738400301738E-2</v>
      </c>
      <c r="E224" s="11">
        <f t="shared" si="4"/>
        <v>7.223792849662538E-3</v>
      </c>
    </row>
    <row r="225" spans="1:5" x14ac:dyDescent="0.2">
      <c r="A225" s="6" t="s">
        <v>346</v>
      </c>
      <c r="B225" s="12">
        <f>(+'Permits Census'!B228-'Permits Census'!B227)/'Permits Census'!B227</f>
        <v>-0.46081247435371359</v>
      </c>
      <c r="C225" s="12">
        <f>(+'Permits Census'!B517-'Permits Census'!B516)/'Permits Census'!B516</f>
        <v>-6.397449301767011E-3</v>
      </c>
      <c r="D225" s="11">
        <f t="shared" si="5"/>
        <v>-1.6636551188826024E-2</v>
      </c>
      <c r="E225" s="11">
        <f t="shared" si="4"/>
        <v>3.4838190639248368E-3</v>
      </c>
    </row>
    <row r="226" spans="1:5" x14ac:dyDescent="0.2">
      <c r="A226" s="6" t="s">
        <v>347</v>
      </c>
      <c r="B226" s="12">
        <f>(+'Permits Census'!B229-'Permits Census'!B228)/'Permits Census'!B228</f>
        <v>0.55555555555555558</v>
      </c>
      <c r="C226" s="12">
        <f>(+'Permits Census'!B518-'Permits Census'!B517)/'Permits Census'!B517</f>
        <v>-4.9383745038183935E-2</v>
      </c>
      <c r="D226" s="11">
        <f t="shared" si="5"/>
        <v>3.7644450460596682E-2</v>
      </c>
      <c r="E226" s="11">
        <f t="shared" si="4"/>
        <v>3.5894489460195911E-3</v>
      </c>
    </row>
    <row r="227" spans="1:5" x14ac:dyDescent="0.2">
      <c r="A227" s="6" t="s">
        <v>348</v>
      </c>
      <c r="B227" s="12">
        <f>(+'Permits Census'!B230-'Permits Census'!B229)/'Permits Census'!B229</f>
        <v>0.5058708414872799</v>
      </c>
      <c r="C227" s="12">
        <f>(+'Permits Census'!B519-'Permits Census'!B518)/'Permits Census'!B518</f>
        <v>0.18101114606051977</v>
      </c>
      <c r="D227" s="11">
        <f t="shared" si="5"/>
        <v>5.6417269340755583E-2</v>
      </c>
      <c r="E227" s="11">
        <f t="shared" si="4"/>
        <v>-4.4908381671412189E-3</v>
      </c>
    </row>
    <row r="228" spans="1:5" x14ac:dyDescent="0.2">
      <c r="A228" s="6" t="s">
        <v>349</v>
      </c>
      <c r="B228" s="12">
        <f>(+'Permits Census'!B231-'Permits Census'!B230)/'Permits Census'!B230</f>
        <v>1.1695906432748537E-2</v>
      </c>
      <c r="C228" s="12">
        <f>(+'Permits Census'!B520-'Permits Census'!B519)/'Permits Census'!B519</f>
        <v>0.12476916081255388</v>
      </c>
      <c r="D228" s="11">
        <f t="shared" si="5"/>
        <v>4.1592912411135496E-2</v>
      </c>
      <c r="E228" s="11">
        <f t="shared" si="4"/>
        <v>4.4284293445647381E-3</v>
      </c>
    </row>
    <row r="229" spans="1:5" x14ac:dyDescent="0.2">
      <c r="A229" s="6" t="s">
        <v>350</v>
      </c>
      <c r="B229" s="12">
        <f>(+'Permits Census'!B232-'Permits Census'!B231)/'Permits Census'!B231</f>
        <v>0.11207450224791266</v>
      </c>
      <c r="C229" s="12">
        <f>(+'Permits Census'!B521-'Permits Census'!B520)/'Permits Census'!B520</f>
        <v>4.772119732022051E-2</v>
      </c>
      <c r="D229" s="11">
        <f t="shared" si="5"/>
        <v>4.4700144228115378E-2</v>
      </c>
      <c r="E229" s="11">
        <f t="shared" si="4"/>
        <v>4.7193365952807572E-3</v>
      </c>
    </row>
    <row r="230" spans="1:5" x14ac:dyDescent="0.2">
      <c r="A230" s="6" t="s">
        <v>351</v>
      </c>
      <c r="B230" s="12">
        <f>(+'Permits Census'!B233-'Permits Census'!B232)/'Permits Census'!B232</f>
        <v>-0.44152468957551255</v>
      </c>
      <c r="C230" s="12">
        <f>(+'Permits Census'!B522-'Permits Census'!B521)/'Permits Census'!B521</f>
        <v>-0.10394682962169656</v>
      </c>
      <c r="D230" s="11">
        <f t="shared" si="5"/>
        <v>1.6490437112927189E-2</v>
      </c>
      <c r="E230" s="11">
        <f t="shared" si="4"/>
        <v>-1.5525279372138774E-3</v>
      </c>
    </row>
    <row r="231" spans="1:5" x14ac:dyDescent="0.2">
      <c r="A231" s="8" t="s">
        <v>352</v>
      </c>
      <c r="B231" s="12">
        <f>(+'Permits Census'!B234-'Permits Census'!B233)/'Permits Census'!B233</f>
        <v>0.53464322647362983</v>
      </c>
      <c r="C231" s="12">
        <f>(+'Permits Census'!B523-'Permits Census'!B522)/'Permits Census'!B522</f>
        <v>7.0868632896263287E-2</v>
      </c>
      <c r="D231" s="11">
        <f t="shared" si="5"/>
        <v>6.8920055579225606E-2</v>
      </c>
      <c r="E231" s="11">
        <f t="shared" si="4"/>
        <v>1.0292630154977313E-2</v>
      </c>
    </row>
    <row r="232" spans="1:5" x14ac:dyDescent="0.2">
      <c r="A232" s="8" t="s">
        <v>353</v>
      </c>
      <c r="B232" s="12">
        <f>(+'Permits Census'!B235-'Permits Census'!B234)/'Permits Census'!B234</f>
        <v>0.19002695417789758</v>
      </c>
      <c r="C232" s="12">
        <f>(+'Permits Census'!B524-'Permits Census'!B523)/'Permits Census'!B523</f>
        <v>7.9030299051308109E-2</v>
      </c>
      <c r="D232" s="11">
        <f t="shared" si="5"/>
        <v>9.6041331564932067E-2</v>
      </c>
      <c r="E232" s="11">
        <f t="shared" si="4"/>
        <v>1.4130387692635674E-2</v>
      </c>
    </row>
    <row r="233" spans="1:5" x14ac:dyDescent="0.2">
      <c r="A233" s="8" t="s">
        <v>354</v>
      </c>
      <c r="B233" s="12">
        <f>(+'Permits Census'!B236-'Permits Census'!B235)/'Permits Census'!B235</f>
        <v>-0.42610419026047563</v>
      </c>
      <c r="C233" s="12">
        <f>(+'Permits Census'!B525-'Permits Census'!B524)/'Permits Census'!B524</f>
        <v>-0.10040157588110915</v>
      </c>
      <c r="D233" s="11">
        <f t="shared" si="5"/>
        <v>7.7083925546903839E-2</v>
      </c>
      <c r="E233" s="11">
        <f t="shared" si="4"/>
        <v>1.8331807910603144E-2</v>
      </c>
    </row>
    <row r="234" spans="1:5" x14ac:dyDescent="0.2">
      <c r="A234" s="8" t="s">
        <v>355</v>
      </c>
      <c r="B234" s="12">
        <f>(+'Permits Census'!B237-'Permits Census'!B236)/'Permits Census'!B236</f>
        <v>0.72372964972866305</v>
      </c>
      <c r="C234" s="12">
        <f>(+'Permits Census'!B526-'Permits Census'!B525)/'Permits Census'!B525</f>
        <v>0.14793584768475063</v>
      </c>
      <c r="D234" s="11">
        <f t="shared" si="5"/>
        <v>0.14819386576007354</v>
      </c>
      <c r="E234" s="11">
        <f t="shared" si="4"/>
        <v>1.9487714299334252E-2</v>
      </c>
    </row>
    <row r="235" spans="1:5" x14ac:dyDescent="0.2">
      <c r="A235" s="8" t="s">
        <v>357</v>
      </c>
      <c r="B235" s="12">
        <f>(+'Permits Census'!B238-'Permits Census'!B237)/'Permits Census'!B237</f>
        <v>-0.4370349170005724</v>
      </c>
      <c r="C235" s="12">
        <f>(+'Permits Census'!B527-'Permits Census'!B526)/'Permits Census'!B526</f>
        <v>-0.18285596447167826</v>
      </c>
      <c r="D235" s="11">
        <f t="shared" si="5"/>
        <v>0.10303773020357425</v>
      </c>
      <c r="E235" s="11">
        <f t="shared" si="4"/>
        <v>1.2735555657348789E-2</v>
      </c>
    </row>
    <row r="236" spans="1:5" x14ac:dyDescent="0.2">
      <c r="A236" s="8" t="s">
        <v>356</v>
      </c>
      <c r="B236" s="12">
        <f>(+'Permits Census'!B239-'Permits Census'!B238)/'Permits Census'!B238</f>
        <v>0.32536858159633958</v>
      </c>
      <c r="C236" s="12">
        <f>(+'Permits Census'!B528-'Permits Census'!B527)/'Permits Census'!B527</f>
        <v>-1.9197663833583642E-3</v>
      </c>
      <c r="D236" s="11">
        <f t="shared" si="5"/>
        <v>9.9457412209146057E-2</v>
      </c>
      <c r="E236" s="11">
        <f t="shared" si="4"/>
        <v>1.7202579427318575E-2</v>
      </c>
    </row>
    <row r="237" spans="1:5" x14ac:dyDescent="0.2">
      <c r="A237" s="6" t="s">
        <v>358</v>
      </c>
      <c r="B237" s="12">
        <f>(+'Permits Census'!B240-'Permits Census'!B239)/'Permits Census'!B239</f>
        <v>0.68507863444572303</v>
      </c>
      <c r="C237" s="12">
        <f>(+'Permits Census'!B529-'Permits Census'!B528)/'Permits Census'!B528</f>
        <v>5.112969351080935E-2</v>
      </c>
      <c r="D237" s="11">
        <f t="shared" si="5"/>
        <v>0.19494833794243241</v>
      </c>
      <c r="E237" s="11">
        <f t="shared" si="4"/>
        <v>2.1996507995033273E-2</v>
      </c>
    </row>
    <row r="238" spans="1:5" x14ac:dyDescent="0.2">
      <c r="A238" s="6" t="s">
        <v>359</v>
      </c>
      <c r="B238" s="12">
        <f>(+'Permits Census'!B241-'Permits Census'!B240)/'Permits Census'!B240</f>
        <v>-0.21557022535852494</v>
      </c>
      <c r="C238" s="12">
        <f>(+'Permits Census'!B530-'Permits Census'!B529)/'Permits Census'!B529</f>
        <v>-0.11597938144329896</v>
      </c>
      <c r="D238" s="11">
        <f t="shared" si="5"/>
        <v>0.13068785619959239</v>
      </c>
      <c r="E238" s="11">
        <f t="shared" ref="E238:E245" si="6">AVERAGE(C227:C238)</f>
        <v>1.6446871627940354E-2</v>
      </c>
    </row>
    <row r="239" spans="1:5" x14ac:dyDescent="0.2">
      <c r="A239" s="6" t="s">
        <v>360</v>
      </c>
      <c r="B239" s="12">
        <f>(+'Permits Census'!B242-'Permits Census'!B241)/'Permits Census'!B241</f>
        <v>-0.21648287869994196</v>
      </c>
      <c r="C239" s="12">
        <f>(+'Permits Census'!B531-'Permits Census'!B530)/'Permits Census'!B530</f>
        <v>0.15646258503401353</v>
      </c>
      <c r="D239" s="11">
        <f t="shared" ref="D239:D245" si="7">AVERAGE(B228:B239)</f>
        <v>7.0491712850657209E-2</v>
      </c>
      <c r="E239" s="11">
        <f t="shared" si="6"/>
        <v>1.4401158209064832E-2</v>
      </c>
    </row>
    <row r="240" spans="1:5" x14ac:dyDescent="0.2">
      <c r="A240" s="6" t="s">
        <v>362</v>
      </c>
      <c r="B240" s="12">
        <f>(+'Permits Census'!B243-'Permits Census'!B242)/'Permits Census'!B242</f>
        <v>0.22555555555555556</v>
      </c>
      <c r="C240" s="12">
        <f>(+'Permits Census'!B532-'Permits Census'!B531)/'Permits Census'!B531</f>
        <v>-0.17310924369747893</v>
      </c>
      <c r="D240" s="11">
        <f t="shared" si="7"/>
        <v>8.8313350277557809E-2</v>
      </c>
      <c r="E240" s="11">
        <f t="shared" si="6"/>
        <v>-1.0422042166771233E-2</v>
      </c>
    </row>
    <row r="241" spans="1:5" x14ac:dyDescent="0.2">
      <c r="A241" s="6" t="s">
        <v>363</v>
      </c>
      <c r="B241" s="12">
        <f>(+'Permits Census'!B244-'Permits Census'!B243)/'Permits Census'!B243</f>
        <v>-0.11302508310667876</v>
      </c>
      <c r="C241" s="12">
        <f>(+'Permits Census'!B533-'Permits Census'!B532)/'Permits Census'!B532</f>
        <v>9.0447154471544625E-2</v>
      </c>
      <c r="D241" s="11">
        <f t="shared" si="7"/>
        <v>6.9555051498008516E-2</v>
      </c>
      <c r="E241" s="11">
        <f t="shared" si="6"/>
        <v>-6.8615457374942256E-3</v>
      </c>
    </row>
    <row r="242" spans="1:5" x14ac:dyDescent="0.2">
      <c r="A242" s="6" t="s">
        <v>364</v>
      </c>
      <c r="B242" s="12">
        <f>(+'Permits Census'!B245-'Permits Census'!B244)/'Permits Census'!B244</f>
        <v>-0.23202725724020443</v>
      </c>
      <c r="C242" s="12">
        <f>(+'Permits Census'!B534-'Permits Census'!B533)/'Permits Census'!B533</f>
        <v>0.18546132339235794</v>
      </c>
      <c r="D242" s="11">
        <f t="shared" si="7"/>
        <v>8.7013170859284172E-2</v>
      </c>
      <c r="E242" s="11">
        <f t="shared" si="6"/>
        <v>1.7255800347010315E-2</v>
      </c>
    </row>
    <row r="243" spans="1:5" x14ac:dyDescent="0.2">
      <c r="A243" s="6" t="s">
        <v>365</v>
      </c>
      <c r="B243" s="12">
        <f>(+'Permits Census'!B246-'Permits Census'!B245)/'Permits Census'!B245</f>
        <v>0.76530612244897955</v>
      </c>
      <c r="C243" s="12">
        <f>(+'Permits Census'!B535-'Permits Census'!B534)/'Permits Census'!B534</f>
        <v>9.1981132075471719E-2</v>
      </c>
      <c r="D243" s="11">
        <f t="shared" si="7"/>
        <v>0.10623507885723001</v>
      </c>
      <c r="E243" s="11">
        <f t="shared" si="6"/>
        <v>1.9015175278611018E-2</v>
      </c>
    </row>
    <row r="244" spans="1:5" x14ac:dyDescent="0.2">
      <c r="A244" s="6" t="s">
        <v>366</v>
      </c>
      <c r="B244" s="12">
        <f>(+'Permits Census'!B247-'Permits Census'!B246)/'Permits Census'!B246</f>
        <v>-0.18245790399597889</v>
      </c>
      <c r="C244" s="12">
        <f>(+'Permits Census'!B536-'Permits Census'!B535)/'Permits Census'!B535</f>
        <v>-7.1994240460763137E-2</v>
      </c>
      <c r="D244" s="11">
        <f t="shared" si="7"/>
        <v>7.5194674009406978E-2</v>
      </c>
      <c r="E244" s="11">
        <f t="shared" si="6"/>
        <v>6.4297969859384158E-3</v>
      </c>
    </row>
    <row r="245" spans="1:5" x14ac:dyDescent="0.2">
      <c r="A245" s="6" t="s">
        <v>367</v>
      </c>
      <c r="B245" s="12">
        <f>(+'Permits Census'!B248-'Permits Census'!B247)/'Permits Census'!B247</f>
        <v>0.32677528435290504</v>
      </c>
      <c r="C245" s="12">
        <f>(+'Permits Census'!B537-'Permits Census'!B536)/'Permits Census'!B536</f>
        <v>5.7408844065166838E-2</v>
      </c>
      <c r="D245" s="11">
        <f t="shared" si="7"/>
        <v>0.13793463022718871</v>
      </c>
      <c r="E245" s="11">
        <f t="shared" si="6"/>
        <v>1.9580665314794746E-2</v>
      </c>
    </row>
    <row r="246" spans="1:5" x14ac:dyDescent="0.2">
      <c r="A246" s="6" t="s">
        <v>368</v>
      </c>
      <c r="B246" s="12">
        <f>(+'Permits Census'!B249-'Permits Census'!B248)/'Permits Census'!B248</f>
        <v>-0.35704355885078776</v>
      </c>
      <c r="C246" s="12">
        <f>(+'Permits Census'!B538-'Permits Census'!B537)/'Permits Census'!B537</f>
        <v>-2.9347028613353312E-3</v>
      </c>
      <c r="D246" s="11">
        <f t="shared" ref="D246:E255" si="8">AVERAGE(B235:B246)</f>
        <v>4.7870196178901141E-2</v>
      </c>
      <c r="E246" s="11">
        <f t="shared" si="8"/>
        <v>7.0081194359542459E-3</v>
      </c>
    </row>
    <row r="247" spans="1:5" x14ac:dyDescent="0.2">
      <c r="A247" s="6" t="s">
        <v>369</v>
      </c>
      <c r="B247" s="12">
        <f>(+'Permits Census'!B250-'Permits Census'!B249)/'Permits Census'!B249</f>
        <v>0.29261261261261262</v>
      </c>
      <c r="C247" s="12">
        <f>(+'Permits Census'!B539-'Permits Census'!B538)/'Permits Census'!B538</f>
        <v>-9.4186902133922085E-2</v>
      </c>
      <c r="D247" s="11">
        <f t="shared" si="8"/>
        <v>0.10867415697999989</v>
      </c>
      <c r="E247" s="11">
        <f t="shared" si="8"/>
        <v>1.4397207964100598E-2</v>
      </c>
    </row>
    <row r="248" spans="1:5" x14ac:dyDescent="0.2">
      <c r="A248" s="6" t="s">
        <v>370</v>
      </c>
      <c r="B248" s="12">
        <f>(+'Permits Census'!B251-'Permits Census'!B250)/'Permits Census'!B250</f>
        <v>2.5926958461109564E-2</v>
      </c>
      <c r="C248" s="12">
        <f>(+'Permits Census'!B540-'Permits Census'!B539)/'Permits Census'!B539</f>
        <v>0.11291632818846471</v>
      </c>
      <c r="D248" s="11">
        <f t="shared" si="8"/>
        <v>8.3720688385397382E-2</v>
      </c>
      <c r="E248" s="11">
        <f t="shared" si="8"/>
        <v>2.3966882511752521E-2</v>
      </c>
    </row>
    <row r="249" spans="1:5" x14ac:dyDescent="0.2">
      <c r="A249" s="6" t="s">
        <v>371</v>
      </c>
      <c r="B249" s="12">
        <f>(+'Permits Census'!B252-'Permits Census'!B251)/'Permits Census'!B251</f>
        <v>0.25054347826086959</v>
      </c>
      <c r="C249" s="12">
        <f>(+'Permits Census'!B541-'Permits Census'!B540)/'Permits Census'!B540</f>
        <v>-3.7481751824817451E-2</v>
      </c>
      <c r="D249" s="11">
        <f t="shared" si="8"/>
        <v>4.750942536999294E-2</v>
      </c>
      <c r="E249" s="11">
        <f t="shared" si="8"/>
        <v>1.6582595400450286E-2</v>
      </c>
    </row>
    <row r="250" spans="1:5" x14ac:dyDescent="0.2">
      <c r="A250" s="6" t="s">
        <v>372</v>
      </c>
      <c r="B250" s="12">
        <f>(+'Permits Census'!B253-'Permits Census'!B252)/'Permits Census'!B252</f>
        <v>-2.0643198609300303E-2</v>
      </c>
      <c r="C250" s="12">
        <f>(+'Permits Census'!B542-'Permits Census'!B541)/'Permits Census'!B541</f>
        <v>-7.1209191218291543E-2</v>
      </c>
      <c r="D250" s="11">
        <f t="shared" si="8"/>
        <v>6.3753344265761666E-2</v>
      </c>
      <c r="E250" s="11">
        <f t="shared" si="8"/>
        <v>2.0313444585867573E-2</v>
      </c>
    </row>
    <row r="251" spans="1:5" x14ac:dyDescent="0.2">
      <c r="A251" s="6" t="s">
        <v>373</v>
      </c>
      <c r="B251" s="12">
        <f>(+'Permits Census'!B254-'Permits Census'!B253)/'Permits Census'!B253</f>
        <v>-7.5438207233192809E-3</v>
      </c>
      <c r="C251" s="12">
        <f>(+'Permits Census'!B543-'Permits Census'!B542)/'Permits Census'!B542</f>
        <v>0.30889569299857111</v>
      </c>
      <c r="D251" s="11">
        <f t="shared" si="8"/>
        <v>8.1164932430480216E-2</v>
      </c>
      <c r="E251" s="11">
        <f t="shared" si="8"/>
        <v>3.3016203582914037E-2</v>
      </c>
    </row>
    <row r="252" spans="1:5" x14ac:dyDescent="0.2">
      <c r="A252" s="6" t="s">
        <v>374</v>
      </c>
      <c r="B252" s="12">
        <f>(+'Permits Census'!B255-'Permits Census'!B254)/'Permits Census'!B254</f>
        <v>4.3818466353677622E-2</v>
      </c>
      <c r="C252" s="12">
        <f>(+'Permits Census'!B544-'Permits Census'!B543)/'Permits Census'!B543</f>
        <v>1.9525036336530321E-3</v>
      </c>
      <c r="D252" s="11">
        <f t="shared" si="8"/>
        <v>6.602017499699038E-2</v>
      </c>
      <c r="E252" s="11">
        <f t="shared" si="8"/>
        <v>4.7604682527175028E-2</v>
      </c>
    </row>
    <row r="253" spans="1:5" x14ac:dyDescent="0.2">
      <c r="A253" s="6" t="s">
        <v>375</v>
      </c>
      <c r="B253" s="12">
        <f>(+'Permits Census'!B256-'Permits Census'!B255)/'Permits Census'!B255</f>
        <v>-0.11073034911115871</v>
      </c>
      <c r="C253" s="12">
        <f>(+'Permits Census'!B545-'Permits Census'!B544)/'Permits Census'!B544</f>
        <v>-0.10054165110197984</v>
      </c>
      <c r="D253" s="11">
        <f t="shared" si="8"/>
        <v>6.6211402829950375E-2</v>
      </c>
      <c r="E253" s="11">
        <f t="shared" si="8"/>
        <v>3.1688948729381328E-2</v>
      </c>
    </row>
    <row r="254" spans="1:5" x14ac:dyDescent="0.2">
      <c r="A254" s="6" t="s">
        <v>376</v>
      </c>
      <c r="B254" s="12">
        <f>(+'Permits Census'!B257-'Permits Census'!B256)/'Permits Census'!B256</f>
        <v>0.29263005780346824</v>
      </c>
      <c r="C254" s="12">
        <f>(+'Permits Census'!B546-'Permits Census'!B545)/'Permits Census'!B545</f>
        <v>8.5477362238788338E-2</v>
      </c>
      <c r="D254" s="11">
        <f t="shared" si="8"/>
        <v>0.10993284575025643</v>
      </c>
      <c r="E254" s="11">
        <f t="shared" si="8"/>
        <v>2.3356951966583866E-2</v>
      </c>
    </row>
    <row r="255" spans="1:5" x14ac:dyDescent="0.2">
      <c r="A255" s="6" t="s">
        <v>377</v>
      </c>
      <c r="B255" s="12">
        <f>(+'Permits Census'!B258-'Permits Census'!B257)/'Permits Census'!B257</f>
        <v>-0.41531581889323643</v>
      </c>
      <c r="C255" s="12">
        <f>(+'Permits Census'!B547-'Permits Census'!B546)/'Permits Census'!B546</f>
        <v>-0.10037622752199965</v>
      </c>
      <c r="D255" s="11">
        <f t="shared" si="8"/>
        <v>1.1547683971738443E-2</v>
      </c>
      <c r="E255" s="11">
        <f t="shared" si="8"/>
        <v>7.3271720001279184E-3</v>
      </c>
    </row>
    <row r="256" spans="1:5" x14ac:dyDescent="0.2">
      <c r="A256" s="6" t="s">
        <v>378</v>
      </c>
      <c r="B256" s="12">
        <f>(+'Permits Census'!B259-'Permits Census'!B258)/'Permits Census'!B258</f>
        <v>0.69534735500318678</v>
      </c>
      <c r="C256" s="12">
        <f>(+'Permits Census'!B548-'Permits Census'!B547)/'Permits Census'!B547</f>
        <v>0.11134896051148649</v>
      </c>
      <c r="D256" s="11">
        <f t="shared" ref="D256:D261" si="9">AVERAGE(B245:B256)</f>
        <v>8.4698122221668906E-2</v>
      </c>
      <c r="E256" s="11">
        <f t="shared" ref="E256:E261" si="10">AVERAGE(C245:C256)</f>
        <v>2.2605772081148712E-2</v>
      </c>
    </row>
    <row r="257" spans="1:5" x14ac:dyDescent="0.2">
      <c r="A257" s="6" t="s">
        <v>379</v>
      </c>
      <c r="B257" s="12">
        <f>(+'Permits Census'!B260-'Permits Census'!B259)/'Permits Census'!B259</f>
        <v>-0.53364661654135337</v>
      </c>
      <c r="C257" s="12">
        <f>(+'Permits Census'!B549-'Permits Census'!B548)/'Permits Census'!B548</f>
        <v>-0.13161083756409941</v>
      </c>
      <c r="D257" s="11">
        <f t="shared" si="9"/>
        <v>1.2996297147147376E-2</v>
      </c>
      <c r="E257" s="11">
        <f t="shared" si="10"/>
        <v>6.8541319453765308E-3</v>
      </c>
    </row>
    <row r="258" spans="1:5" x14ac:dyDescent="0.2">
      <c r="A258" s="6" t="s">
        <v>380</v>
      </c>
      <c r="B258" s="12">
        <f>(+'Permits Census'!B261-'Permits Census'!B260)/'Permits Census'!B260</f>
        <v>0.40951229343006851</v>
      </c>
      <c r="C258" s="12">
        <f>(+'Permits Census'!B550-'Permits Census'!B549)/'Permits Census'!B549</f>
        <v>1.1494421716745116E-2</v>
      </c>
      <c r="D258" s="11">
        <f t="shared" si="9"/>
        <v>7.687595150388539E-2</v>
      </c>
      <c r="E258" s="11">
        <f t="shared" si="10"/>
        <v>8.0565589935499022E-3</v>
      </c>
    </row>
    <row r="259" spans="1:5" x14ac:dyDescent="0.2">
      <c r="A259" s="6" t="s">
        <v>381</v>
      </c>
      <c r="B259" s="12">
        <f>(+'Permits Census'!B262-'Permits Census'!B261)/'Permits Census'!B261</f>
        <v>-3.4887046039462397E-2</v>
      </c>
      <c r="C259" s="12">
        <f>(+'Permits Census'!B551-'Permits Census'!B550)/'Permits Census'!B550</f>
        <v>-3.1535456512583611E-2</v>
      </c>
      <c r="D259" s="11">
        <f t="shared" si="9"/>
        <v>4.9584313282879156E-2</v>
      </c>
      <c r="E259" s="11">
        <f t="shared" si="10"/>
        <v>1.3277512795328102E-2</v>
      </c>
    </row>
    <row r="260" spans="1:5" x14ac:dyDescent="0.2">
      <c r="A260" s="6" t="s">
        <v>382</v>
      </c>
      <c r="B260" s="12">
        <f>(+'Permits Census'!B263-'Permits Census'!B262)/'Permits Census'!B262</f>
        <v>0.39733333333333332</v>
      </c>
      <c r="C260" s="12">
        <f>(+'Permits Census'!B552-'Permits Census'!B551)/'Permits Census'!B551</f>
        <v>0.16446860356138712</v>
      </c>
      <c r="D260" s="11">
        <f t="shared" si="9"/>
        <v>8.0534844522231142E-2</v>
      </c>
      <c r="E260" s="11">
        <f t="shared" si="10"/>
        <v>1.7573535743071644E-2</v>
      </c>
    </row>
    <row r="261" spans="1:5" x14ac:dyDescent="0.2">
      <c r="A261" s="6" t="s">
        <v>383</v>
      </c>
      <c r="B261" s="12">
        <f>(+'Permits Census'!B264-'Permits Census'!B263)/'Permits Census'!B263</f>
        <v>-0.16560644614079728</v>
      </c>
      <c r="C261" s="12">
        <f>(+'Permits Census'!B553-'Permits Census'!B552)/'Permits Census'!B552</f>
        <v>-0.1347296714334465</v>
      </c>
      <c r="D261" s="11">
        <f t="shared" si="9"/>
        <v>4.5855684155425548E-2</v>
      </c>
      <c r="E261" s="11">
        <f t="shared" si="10"/>
        <v>9.4695424423525531E-3</v>
      </c>
    </row>
    <row r="262" spans="1:5" x14ac:dyDescent="0.2">
      <c r="A262" s="6" t="s">
        <v>384</v>
      </c>
      <c r="B262" s="12">
        <f>(+'Permits Census'!B265-'Permits Census'!B264)/'Permits Census'!B264</f>
        <v>-0.27445997458703941</v>
      </c>
      <c r="C262" s="12">
        <f>(+'Permits Census'!B554-'Permits Census'!B553)/'Permits Census'!B553</f>
        <v>-2.6565267215334881E-3</v>
      </c>
      <c r="D262" s="11">
        <f t="shared" ref="D262:D263" si="11">AVERAGE(B251:B262)</f>
        <v>2.4704286157280625E-2</v>
      </c>
      <c r="E262" s="11">
        <f t="shared" ref="E262:E263" si="12">AVERAGE(C251:C262)</f>
        <v>1.5182264483749061E-2</v>
      </c>
    </row>
    <row r="263" spans="1:5" x14ac:dyDescent="0.2">
      <c r="A263" s="6" t="s">
        <v>385</v>
      </c>
      <c r="B263" s="12">
        <f>(+'Permits Census'!B266-'Permits Census'!B265)/'Permits Census'!B265</f>
        <v>0.74010507880910681</v>
      </c>
      <c r="C263" s="12">
        <f>(+'Permits Census'!B555-'Permits Census'!B554)/'Permits Census'!B554</f>
        <v>0.29083258100858761</v>
      </c>
      <c r="D263" s="11">
        <f t="shared" si="11"/>
        <v>8.7008361118316155E-2</v>
      </c>
      <c r="E263" s="11">
        <f t="shared" si="12"/>
        <v>1.3677005151250435E-2</v>
      </c>
    </row>
    <row r="264" spans="1:5" x14ac:dyDescent="0.2">
      <c r="A264" s="6" t="s">
        <v>386</v>
      </c>
      <c r="B264" s="12">
        <f>(+'Permits Census'!B267-'Permits Census'!B266)/'Permits Census'!B266</f>
        <v>-4.2069243156199677E-2</v>
      </c>
      <c r="C264" s="12">
        <f>(+'Permits Census'!B556-'Permits Census'!B555)/'Permits Census'!B555</f>
        <v>-7.4290932841643967E-2</v>
      </c>
      <c r="D264" s="11">
        <f t="shared" ref="D264:D283" si="13">AVERAGE(B253:B264)</f>
        <v>7.9851051992493025E-2</v>
      </c>
      <c r="E264" s="11">
        <f t="shared" ref="E264:E283" si="14">AVERAGE(C253:C264)</f>
        <v>7.3233854449756839E-3</v>
      </c>
    </row>
    <row r="265" spans="1:5" x14ac:dyDescent="0.2">
      <c r="A265" s="6" t="s">
        <v>387</v>
      </c>
      <c r="B265" s="12">
        <f>(+'Permits Census'!B268-'Permits Census'!B267)/'Permits Census'!B267</f>
        <v>-2.2483715066190377E-2</v>
      </c>
      <c r="C265" s="12">
        <f>(+'Permits Census'!B557-'Permits Census'!B556)/'Permits Census'!B556</f>
        <v>-3.9698793676165765E-2</v>
      </c>
      <c r="D265" s="11">
        <f t="shared" si="13"/>
        <v>8.7204938162907072E-2</v>
      </c>
      <c r="E265" s="11">
        <f t="shared" si="14"/>
        <v>1.2393623563793525E-2</v>
      </c>
    </row>
    <row r="266" spans="1:5" x14ac:dyDescent="0.2">
      <c r="A266" s="6" t="s">
        <v>388</v>
      </c>
      <c r="B266" s="12">
        <f>(+'Permits Census'!B269-'Permits Census'!B268)/'Permits Census'!B268</f>
        <v>2.2785898538263114E-2</v>
      </c>
      <c r="C266" s="12">
        <f>(+'Permits Census'!B558-'Permits Census'!B557)/'Permits Census'!B557</f>
        <v>6.0826538706615106E-2</v>
      </c>
      <c r="D266" s="11">
        <f t="shared" si="13"/>
        <v>6.4717924890806619E-2</v>
      </c>
      <c r="E266" s="11">
        <f t="shared" si="14"/>
        <v>1.0339388269445755E-2</v>
      </c>
    </row>
    <row r="267" spans="1:5" x14ac:dyDescent="0.2">
      <c r="A267" s="6" t="s">
        <v>389</v>
      </c>
      <c r="B267" s="12">
        <f>(+'Permits Census'!B270-'Permits Census'!B269)/'Permits Census'!B269</f>
        <v>-0.24106767549390501</v>
      </c>
      <c r="C267" s="12">
        <f>(+'Permits Census'!B559-'Permits Census'!B558)/'Permits Census'!B558</f>
        <v>-0.14811863710750031</v>
      </c>
      <c r="D267" s="11">
        <f t="shared" si="13"/>
        <v>7.9238603507417613E-2</v>
      </c>
      <c r="E267" s="11">
        <f t="shared" si="14"/>
        <v>6.3608541373207025E-3</v>
      </c>
    </row>
    <row r="268" spans="1:5" x14ac:dyDescent="0.2">
      <c r="A268" s="6" t="s">
        <v>390</v>
      </c>
      <c r="B268" s="12">
        <f>(+'Permits Census'!B271-'Permits Census'!B270)/'Permits Census'!B270</f>
        <v>-0.35474937690390473</v>
      </c>
      <c r="C268" s="12">
        <f>(+'Permits Census'!B560-'Permits Census'!B559)/'Permits Census'!B559</f>
        <v>3.6255189334254395E-2</v>
      </c>
      <c r="D268" s="11">
        <f t="shared" si="13"/>
        <v>-8.2694574848400509E-3</v>
      </c>
      <c r="E268" s="11">
        <f t="shared" si="14"/>
        <v>1.0303987255135792E-4</v>
      </c>
    </row>
    <row r="269" spans="1:5" x14ac:dyDescent="0.2">
      <c r="A269" s="6" t="s">
        <v>391</v>
      </c>
      <c r="B269" s="12">
        <f>(+'Permits Census'!B272-'Permits Census'!B271)/'Permits Census'!B271</f>
        <v>0.36952789699570815</v>
      </c>
      <c r="C269" s="12">
        <f>(+'Permits Census'!B561-'Permits Census'!B560)/'Permits Census'!B560</f>
        <v>-5.9128212961548743E-2</v>
      </c>
      <c r="D269" s="11">
        <f t="shared" si="13"/>
        <v>6.6995085309915089E-2</v>
      </c>
      <c r="E269" s="11">
        <f t="shared" si="14"/>
        <v>6.143258589430582E-3</v>
      </c>
    </row>
    <row r="270" spans="1:5" x14ac:dyDescent="0.2">
      <c r="A270" s="6" t="s">
        <v>392</v>
      </c>
      <c r="B270" s="12">
        <f>(+'Permits Census'!B273-'Permits Census'!B272)/'Permits Census'!B272</f>
        <v>6.581009088060169E-3</v>
      </c>
      <c r="C270" s="12">
        <f>(+'Permits Census'!B562-'Permits Census'!B561)/'Permits Census'!B561</f>
        <v>-7.0791823481661798E-2</v>
      </c>
      <c r="D270" s="11">
        <f t="shared" si="13"/>
        <v>3.3417478281414385E-2</v>
      </c>
      <c r="E270" s="11">
        <f t="shared" si="14"/>
        <v>-7.139285104366585E-4</v>
      </c>
    </row>
    <row r="271" spans="1:5" x14ac:dyDescent="0.2">
      <c r="A271" s="6" t="s">
        <v>393</v>
      </c>
      <c r="B271" s="12">
        <f>(+'Permits Census'!B274-'Permits Census'!B273)/'Permits Census'!B273</f>
        <v>-0.350560398505604</v>
      </c>
      <c r="C271" s="12">
        <f>(+'Permits Census'!B563-'Permits Census'!B562)/'Permits Census'!B562</f>
        <v>-0.15148073731108586</v>
      </c>
      <c r="D271" s="11">
        <f t="shared" si="13"/>
        <v>7.1113655759025883E-3</v>
      </c>
      <c r="E271" s="11">
        <f t="shared" si="14"/>
        <v>-1.0709368576978512E-2</v>
      </c>
    </row>
    <row r="272" spans="1:5" x14ac:dyDescent="0.2">
      <c r="A272" s="6" t="s">
        <v>394</v>
      </c>
      <c r="B272" s="12">
        <f>(+'Permits Census'!B275-'Permits Census'!B274)/'Permits Census'!B274</f>
        <v>4.4582933844678811E-2</v>
      </c>
      <c r="C272" s="12">
        <f>(+'Permits Census'!B564-'Permits Census'!B563)/'Permits Census'!B563</f>
        <v>3.4733206667727397E-2</v>
      </c>
      <c r="D272" s="11">
        <f t="shared" si="13"/>
        <v>-2.2284501048151956E-2</v>
      </c>
      <c r="E272" s="11">
        <f t="shared" si="14"/>
        <v>-2.1520651651450159E-2</v>
      </c>
    </row>
    <row r="273" spans="1:5" x14ac:dyDescent="0.2">
      <c r="A273" s="6" t="s">
        <v>396</v>
      </c>
      <c r="B273" s="12">
        <f>(+'Permits Census'!B276-'Permits Census'!B275)/'Permits Census'!B275</f>
        <v>-0.21110601193207892</v>
      </c>
      <c r="C273" s="12">
        <f>(+'Permits Census'!B565-'Permits Census'!B564)/'Permits Census'!B564</f>
        <v>-3.015720824212605E-2</v>
      </c>
      <c r="D273" s="11">
        <f t="shared" si="13"/>
        <v>-2.6076131530758759E-2</v>
      </c>
      <c r="E273" s="11">
        <f t="shared" si="14"/>
        <v>-1.2806279718840123E-2</v>
      </c>
    </row>
    <row r="274" spans="1:5" x14ac:dyDescent="0.2">
      <c r="A274" s="6" t="s">
        <v>397</v>
      </c>
      <c r="B274" s="12">
        <f>(+'Permits Census'!B277-'Permits Census'!B276)/'Permits Census'!B276</f>
        <v>0.57184409540430481</v>
      </c>
      <c r="C274" s="12">
        <f>(+'Permits Census'!B566-'Permits Census'!B565)/'Permits Census'!B565</f>
        <v>8.4256668531990361E-2</v>
      </c>
      <c r="D274" s="11">
        <f t="shared" si="13"/>
        <v>4.4449207635186588E-2</v>
      </c>
      <c r="E274" s="11">
        <f t="shared" si="14"/>
        <v>-5.5635134477131356E-3</v>
      </c>
    </row>
    <row r="275" spans="1:5" x14ac:dyDescent="0.2">
      <c r="A275" s="6" t="s">
        <v>398</v>
      </c>
      <c r="B275" s="12">
        <f>(+'Permits Census'!B278-'Permits Census'!B277)/'Permits Census'!B277</f>
        <v>0.26868985936343448</v>
      </c>
      <c r="C275" s="12">
        <f>(+'Permits Census'!B567-'Permits Census'!B566)/'Permits Census'!B566</f>
        <v>0.17847988026218436</v>
      </c>
      <c r="D275" s="11">
        <f t="shared" si="13"/>
        <v>5.1646060147139128E-3</v>
      </c>
      <c r="E275" s="11">
        <f t="shared" si="14"/>
        <v>-1.4926238509913403E-2</v>
      </c>
    </row>
    <row r="276" spans="1:5" x14ac:dyDescent="0.2">
      <c r="A276" s="6" t="s">
        <v>399</v>
      </c>
      <c r="B276" s="12">
        <f>(+'Permits Census'!B279-'Permits Census'!B278)/'Permits Census'!B278</f>
        <v>-0.40052508751458576</v>
      </c>
      <c r="C276" s="12">
        <f>(+'Permits Census'!B568-'Permits Census'!B567)/'Permits Census'!B567</f>
        <v>-0.1118953599556213</v>
      </c>
      <c r="D276" s="11">
        <f t="shared" si="13"/>
        <v>-2.470671434848494E-2</v>
      </c>
      <c r="E276" s="11">
        <f t="shared" si="14"/>
        <v>-1.8059940769411514E-2</v>
      </c>
    </row>
    <row r="277" spans="1:5" x14ac:dyDescent="0.2">
      <c r="A277" s="6" t="s">
        <v>400</v>
      </c>
      <c r="B277" s="12">
        <f>(+'Permits Census'!B280-'Permits Census'!B279)/'Permits Census'!B279</f>
        <v>0.30121654501216544</v>
      </c>
      <c r="C277" s="12">
        <f>(+'Permits Census'!B569-'Permits Census'!B568)/'Permits Census'!B568</f>
        <v>0.19193247474788991</v>
      </c>
      <c r="D277" s="11">
        <f t="shared" si="13"/>
        <v>2.26830732471138E-3</v>
      </c>
      <c r="E277" s="11">
        <f t="shared" si="14"/>
        <v>1.2426649325931228E-3</v>
      </c>
    </row>
    <row r="278" spans="1:5" x14ac:dyDescent="0.2">
      <c r="A278" s="6" t="s">
        <v>402</v>
      </c>
      <c r="B278" s="12">
        <f>(+'Permits Census'!B281-'Permits Census'!B280)/'Permits Census'!B280</f>
        <v>1.5332834704562454E-2</v>
      </c>
      <c r="C278" s="12">
        <f>(+'Permits Census'!B570-'Permits Census'!B569)/'Permits Census'!B569</f>
        <v>-2.3437176782094251E-2</v>
      </c>
      <c r="D278" s="11">
        <f t="shared" si="13"/>
        <v>1.647218671902995E-3</v>
      </c>
      <c r="E278" s="11">
        <f t="shared" si="14"/>
        <v>-5.7793113581326551E-3</v>
      </c>
    </row>
    <row r="279" spans="1:5" x14ac:dyDescent="0.2">
      <c r="A279" s="6" t="s">
        <v>404</v>
      </c>
      <c r="B279" s="12">
        <f>(+'Permits Census'!B282-'Permits Census'!B281)/'Permits Census'!B281</f>
        <v>0.24088397790055249</v>
      </c>
      <c r="C279" s="12">
        <f>(+'Permits Census'!B571-'Permits Census'!B570)/'Permits Census'!B570</f>
        <v>-0.13488247297478592</v>
      </c>
      <c r="D279" s="11">
        <f t="shared" si="13"/>
        <v>4.1809856454774447E-2</v>
      </c>
      <c r="E279" s="11">
        <f t="shared" si="14"/>
        <v>-4.6762976804064589E-3</v>
      </c>
    </row>
    <row r="280" spans="1:5" x14ac:dyDescent="0.2">
      <c r="A280" s="6" t="s">
        <v>405</v>
      </c>
      <c r="B280" s="12">
        <f>(+'Permits Census'!B283-'Permits Census'!B282)/'Permits Census'!B282</f>
        <v>0.41317898486197685</v>
      </c>
      <c r="C280" s="12">
        <f>(+'Permits Census'!B572-'Permits Census'!B571)/'Permits Census'!B571</f>
        <v>0.19942215402696611</v>
      </c>
      <c r="D280" s="11">
        <f t="shared" si="13"/>
        <v>0.10580388660193125</v>
      </c>
      <c r="E280" s="11">
        <f t="shared" si="14"/>
        <v>8.9209493773195203E-3</v>
      </c>
    </row>
    <row r="281" spans="1:5" x14ac:dyDescent="0.2">
      <c r="A281" s="6" t="s">
        <v>406</v>
      </c>
      <c r="B281" s="12">
        <f>(+'Permits Census'!B284-'Permits Census'!B283)/'Permits Census'!B283</f>
        <v>-0.34446544843520271</v>
      </c>
      <c r="C281" s="12">
        <f>(+'Permits Census'!B573-'Permits Census'!B572)/'Permits Census'!B572</f>
        <v>-0.17803726234706516</v>
      </c>
      <c r="D281" s="11">
        <f t="shared" si="13"/>
        <v>4.6304441149355335E-2</v>
      </c>
      <c r="E281" s="11">
        <f t="shared" si="14"/>
        <v>-9.8813807147351868E-4</v>
      </c>
    </row>
    <row r="282" spans="1:5" x14ac:dyDescent="0.2">
      <c r="A282" s="6" t="s">
        <v>407</v>
      </c>
      <c r="B282" s="12">
        <f>(+'Permits Census'!B285-'Permits Census'!B284)/'Permits Census'!B284</f>
        <v>0.36526754245434156</v>
      </c>
      <c r="C282" s="12">
        <f>(+'Permits Census'!B574-'Permits Census'!B573)/'Permits Census'!B573</f>
        <v>6.937430667086121E-2</v>
      </c>
      <c r="D282" s="11">
        <f t="shared" si="13"/>
        <v>7.6194985596545445E-2</v>
      </c>
      <c r="E282" s="11">
        <f t="shared" si="14"/>
        <v>1.0692372774570066E-2</v>
      </c>
    </row>
    <row r="283" spans="1:5" x14ac:dyDescent="0.2">
      <c r="A283" s="6" t="s">
        <v>408</v>
      </c>
      <c r="B283" s="12">
        <f>(+'Permits Census'!B286-'Permits Census'!B285)/'Permits Census'!B285</f>
        <v>-0.44050692325745128</v>
      </c>
      <c r="C283" s="12">
        <f>(+'Permits Census'!B575-'Permits Census'!B574)/'Permits Census'!B574</f>
        <v>-0.12836948611949778</v>
      </c>
      <c r="D283" s="11">
        <f t="shared" si="13"/>
        <v>6.8699441867224861E-2</v>
      </c>
      <c r="E283" s="11">
        <f t="shared" si="14"/>
        <v>1.2618310373869077E-2</v>
      </c>
    </row>
    <row r="284" spans="1:5" x14ac:dyDescent="0.2">
      <c r="A284" s="6" t="s">
        <v>415</v>
      </c>
      <c r="B284" s="12">
        <f>(+'Permits Census'!B287-'Permits Census'!B286)/'Permits Census'!B286</f>
        <v>0.3049496644295302</v>
      </c>
      <c r="C284" s="12">
        <f>(+'Permits Census'!B576-'Permits Census'!B575)/'Permits Census'!B575</f>
        <v>-2.0738595992610433E-2</v>
      </c>
      <c r="D284" s="11">
        <f t="shared" ref="D284:D288" si="15">AVERAGE(B273:B284)</f>
        <v>9.0396669415962486E-2</v>
      </c>
      <c r="E284" s="11">
        <f t="shared" ref="E284:E288" si="16">AVERAGE(C273:C284)</f>
        <v>7.9956601521742592E-3</v>
      </c>
    </row>
    <row r="285" spans="1:5" x14ac:dyDescent="0.2">
      <c r="A285" s="6" t="s">
        <v>417</v>
      </c>
      <c r="B285" s="12">
        <f>(+'Permits Census'!B288-'Permits Census'!B287)/'Permits Census'!B287</f>
        <v>6.6216650594664098E-2</v>
      </c>
      <c r="C285" s="12">
        <f>(+'Permits Census'!B577-'Permits Census'!B576)/'Permits Census'!B576</f>
        <v>4.0986059842005415E-2</v>
      </c>
      <c r="D285" s="11">
        <f t="shared" si="15"/>
        <v>0.11350689129319108</v>
      </c>
      <c r="E285" s="11">
        <f t="shared" si="16"/>
        <v>1.3924265825851883E-2</v>
      </c>
    </row>
    <row r="286" spans="1:5" x14ac:dyDescent="0.2">
      <c r="A286" s="6" t="s">
        <v>418</v>
      </c>
      <c r="B286" s="12">
        <f>(+'Permits Census'!B289-'Permits Census'!B288)/'Permits Census'!B288</f>
        <v>-0.37262586674706061</v>
      </c>
      <c r="C286" s="12">
        <f>(+'Permits Census'!B578-'Permits Census'!B577)/'Permits Census'!B577</f>
        <v>3.7891196765874435E-2</v>
      </c>
      <c r="D286" s="11">
        <f t="shared" si="15"/>
        <v>3.4801061113910611E-2</v>
      </c>
      <c r="E286" s="11">
        <f t="shared" si="16"/>
        <v>1.0060476512008884E-2</v>
      </c>
    </row>
    <row r="287" spans="1:5" x14ac:dyDescent="0.2">
      <c r="A287" s="6" t="s">
        <v>419</v>
      </c>
      <c r="B287" s="12">
        <f>(+'Permits Census'!B290-'Permits Census'!B289)/'Permits Census'!B289</f>
        <v>0.2248918789043729</v>
      </c>
      <c r="C287" s="12">
        <f>(+'Permits Census'!B579-'Permits Census'!B578)/'Permits Census'!B578</f>
        <v>4.3592864637985292E-2</v>
      </c>
      <c r="D287" s="11">
        <f t="shared" si="15"/>
        <v>3.1151229408988804E-2</v>
      </c>
      <c r="E287" s="11">
        <f t="shared" si="16"/>
        <v>-1.1801081233410386E-3</v>
      </c>
    </row>
    <row r="288" spans="1:5" x14ac:dyDescent="0.2">
      <c r="A288" s="6" t="s">
        <v>421</v>
      </c>
      <c r="B288" s="12">
        <f>(+'Permits Census'!B291-'Permits Census'!B290)/'Permits Census'!B290</f>
        <v>-3.1384856806590819E-3</v>
      </c>
      <c r="C288" s="12">
        <f>(+'Permits Census'!B580-'Permits Census'!B579)/'Permits Census'!B579</f>
        <v>6.4407406811563817E-2</v>
      </c>
      <c r="D288" s="11">
        <f t="shared" si="15"/>
        <v>6.4266779561816006E-2</v>
      </c>
      <c r="E288" s="11">
        <f t="shared" si="16"/>
        <v>1.351178910725772E-2</v>
      </c>
    </row>
  </sheetData>
  <mergeCells count="2">
    <mergeCell ref="B3:C3"/>
    <mergeCell ref="D3:E3"/>
  </mergeCells>
  <phoneticPr fontId="4" type="noConversion"/>
  <pageMargins left="0.75" right="0.75" top="1" bottom="1" header="0.5" footer="0.5"/>
  <pageSetup scale="54" fitToHeight="3" orientation="portrait" verticalDpi="1200" r:id="rId1"/>
  <headerFooter alignWithMargins="0"/>
  <rowBreaks count="2" manualBreakCount="2">
    <brk id="68" max="16383" man="1"/>
    <brk id="11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24"/>
  <sheetViews>
    <sheetView zoomScaleNormal="100" workbookViewId="0">
      <pane xSplit="1" ySplit="6" topLeftCell="B7" activePane="bottomRight" state="frozen"/>
      <selection pane="topRight" activeCell="B1" sqref="B1"/>
      <selection pane="bottomLeft" activeCell="A5" sqref="A5"/>
      <selection pane="bottomRight" activeCell="O14" sqref="O14"/>
    </sheetView>
  </sheetViews>
  <sheetFormatPr defaultRowHeight="12.75" x14ac:dyDescent="0.2"/>
  <cols>
    <col min="1" max="1" width="11.375" style="20" customWidth="1"/>
    <col min="2" max="11" width="10.125" style="20" customWidth="1"/>
    <col min="13" max="13" width="15.375" bestFit="1" customWidth="1"/>
    <col min="14" max="14" width="13.375" bestFit="1" customWidth="1"/>
    <col min="15" max="15" width="15.375" bestFit="1" customWidth="1"/>
  </cols>
  <sheetData>
    <row r="1" spans="1:12" x14ac:dyDescent="0.2">
      <c r="A1" s="28" t="s">
        <v>361</v>
      </c>
      <c r="C1" s="29"/>
      <c r="D1" s="29"/>
      <c r="E1" s="29"/>
      <c r="F1" s="29"/>
      <c r="G1" s="29"/>
      <c r="H1" s="29"/>
      <c r="I1" s="29"/>
      <c r="J1" s="29"/>
      <c r="K1" s="29"/>
    </row>
    <row r="2" spans="1:12" x14ac:dyDescent="0.2">
      <c r="A2" s="20" t="s">
        <v>312</v>
      </c>
      <c r="B2" s="30" t="s">
        <v>327</v>
      </c>
      <c r="C2" s="30"/>
      <c r="D2" s="30"/>
      <c r="E2" s="30"/>
      <c r="F2" s="30"/>
      <c r="G2" s="30"/>
      <c r="H2" s="30"/>
      <c r="I2" s="30"/>
      <c r="J2" s="30"/>
      <c r="K2" s="30"/>
      <c r="L2" s="2"/>
    </row>
    <row r="3" spans="1:12" s="6" customFormat="1" x14ac:dyDescent="0.2">
      <c r="A3" s="20"/>
      <c r="B3" s="36" t="s">
        <v>326</v>
      </c>
      <c r="C3" s="30"/>
      <c r="D3" s="30"/>
      <c r="E3" s="30"/>
      <c r="F3" s="30"/>
      <c r="G3" s="30"/>
      <c r="H3" s="30"/>
      <c r="I3" s="30"/>
      <c r="J3" s="30"/>
      <c r="K3" s="30"/>
    </row>
    <row r="4" spans="1:12" x14ac:dyDescent="0.2">
      <c r="A4" s="20" t="s">
        <v>409</v>
      </c>
      <c r="B4" s="22" t="s">
        <v>420</v>
      </c>
      <c r="C4" s="30"/>
      <c r="D4" s="30"/>
      <c r="E4" s="30"/>
      <c r="F4" s="30"/>
      <c r="G4" s="30"/>
      <c r="H4" s="30"/>
      <c r="I4" s="30"/>
      <c r="J4" s="30"/>
      <c r="K4" s="30"/>
      <c r="L4" s="2"/>
    </row>
    <row r="5" spans="1:12" ht="15.75" customHeight="1" x14ac:dyDescent="0.2">
      <c r="B5" s="40" t="s">
        <v>215</v>
      </c>
      <c r="C5" s="40"/>
      <c r="D5" s="39" t="s">
        <v>103</v>
      </c>
      <c r="E5" s="39"/>
      <c r="F5" s="39" t="s">
        <v>265</v>
      </c>
      <c r="G5" s="39"/>
      <c r="H5" s="39" t="s">
        <v>104</v>
      </c>
      <c r="I5" s="39"/>
      <c r="J5" s="39" t="s">
        <v>105</v>
      </c>
      <c r="K5" s="39"/>
    </row>
    <row r="6" spans="1:12" ht="36" customHeight="1" x14ac:dyDescent="0.2">
      <c r="A6" s="21"/>
      <c r="B6" s="23" t="s">
        <v>101</v>
      </c>
      <c r="C6" s="23" t="s">
        <v>102</v>
      </c>
      <c r="D6" s="23" t="s">
        <v>101</v>
      </c>
      <c r="E6" s="23" t="s">
        <v>102</v>
      </c>
      <c r="F6" s="23" t="s">
        <v>101</v>
      </c>
      <c r="G6" s="23" t="s">
        <v>102</v>
      </c>
      <c r="H6" s="23" t="s">
        <v>101</v>
      </c>
      <c r="I6" s="23" t="s">
        <v>102</v>
      </c>
      <c r="J6" s="23" t="s">
        <v>101</v>
      </c>
      <c r="K6" s="23" t="s">
        <v>102</v>
      </c>
    </row>
    <row r="7" spans="1:12" x14ac:dyDescent="0.2">
      <c r="A7" s="20">
        <v>1980</v>
      </c>
      <c r="B7" s="31">
        <f t="shared" ref="B7:B50" si="0">+D7+H7+J7</f>
        <v>8537</v>
      </c>
      <c r="C7" s="31">
        <f>((+D7*E7)+(H7*I7)+(J7*K7))/B7</f>
        <v>39110.999180039827</v>
      </c>
      <c r="D7" s="31">
        <v>4277</v>
      </c>
      <c r="E7" s="31">
        <v>56200</v>
      </c>
      <c r="F7" s="31">
        <f>+H7+J7</f>
        <v>4260</v>
      </c>
      <c r="G7" s="31">
        <f>((+H7*I7)+(J7*K7))/F7</f>
        <v>21953.802816901407</v>
      </c>
      <c r="H7" s="31">
        <v>1398</v>
      </c>
      <c r="I7" s="31">
        <v>32300</v>
      </c>
      <c r="J7" s="31">
        <v>2862</v>
      </c>
      <c r="K7" s="31">
        <v>16900</v>
      </c>
    </row>
    <row r="8" spans="1:12" x14ac:dyDescent="0.2">
      <c r="A8" s="20">
        <v>1981</v>
      </c>
      <c r="B8" s="31">
        <f t="shared" si="0"/>
        <v>10514</v>
      </c>
      <c r="C8" s="31">
        <f t="shared" ref="C8:C82" si="1">((+D8*E8)+(H8*I8)+(J8*K8))/B8</f>
        <v>37710.690507894236</v>
      </c>
      <c r="D8" s="31">
        <v>3464</v>
      </c>
      <c r="E8" s="31">
        <v>59900</v>
      </c>
      <c r="F8" s="31">
        <f t="shared" ref="F8:F44" si="2">+H8+J8</f>
        <v>7050</v>
      </c>
      <c r="G8" s="31">
        <f t="shared" ref="G8:G40" si="3">((+H8*I8)+(J8*K8))/F8</f>
        <v>26808.028368794327</v>
      </c>
      <c r="H8" s="31">
        <v>2141</v>
      </c>
      <c r="I8" s="31">
        <v>32100</v>
      </c>
      <c r="J8" s="31">
        <v>4909</v>
      </c>
      <c r="K8" s="31">
        <v>24500</v>
      </c>
    </row>
    <row r="9" spans="1:12" x14ac:dyDescent="0.2">
      <c r="A9" s="20">
        <v>1982</v>
      </c>
      <c r="B9" s="31">
        <f t="shared" si="0"/>
        <v>11721</v>
      </c>
      <c r="C9" s="31">
        <f t="shared" si="1"/>
        <v>46793.225833973207</v>
      </c>
      <c r="D9" s="31">
        <v>4643</v>
      </c>
      <c r="E9" s="31">
        <v>68400</v>
      </c>
      <c r="F9" s="31">
        <f t="shared" si="2"/>
        <v>7078</v>
      </c>
      <c r="G9" s="31">
        <f t="shared" si="3"/>
        <v>32619.694829047752</v>
      </c>
      <c r="H9" s="31">
        <v>2296</v>
      </c>
      <c r="I9" s="31">
        <v>41200</v>
      </c>
      <c r="J9" s="31">
        <v>4782</v>
      </c>
      <c r="K9" s="31">
        <v>28500</v>
      </c>
    </row>
    <row r="10" spans="1:12" x14ac:dyDescent="0.2">
      <c r="A10" s="20">
        <v>1983</v>
      </c>
      <c r="B10" s="31">
        <f t="shared" si="0"/>
        <v>26521</v>
      </c>
      <c r="C10" s="31">
        <f t="shared" si="1"/>
        <v>37152.482938049092</v>
      </c>
      <c r="D10" s="31">
        <v>7567</v>
      </c>
      <c r="E10" s="31">
        <v>72700</v>
      </c>
      <c r="F10" s="31">
        <f t="shared" si="2"/>
        <v>18954</v>
      </c>
      <c r="G10" s="31">
        <f t="shared" si="3"/>
        <v>22960.857866413422</v>
      </c>
      <c r="H10" s="31">
        <v>2793</v>
      </c>
      <c r="I10" s="31">
        <v>37200</v>
      </c>
      <c r="J10" s="31">
        <v>16161</v>
      </c>
      <c r="K10" s="31">
        <v>20500</v>
      </c>
    </row>
    <row r="11" spans="1:12" x14ac:dyDescent="0.2">
      <c r="A11" s="20">
        <v>1984</v>
      </c>
      <c r="B11" s="31">
        <f t="shared" si="0"/>
        <v>24094</v>
      </c>
      <c r="C11" s="31">
        <f t="shared" si="1"/>
        <v>46465.024487424256</v>
      </c>
      <c r="D11" s="31">
        <v>8715</v>
      </c>
      <c r="E11" s="31">
        <v>78500</v>
      </c>
      <c r="F11" s="31">
        <f t="shared" si="2"/>
        <v>15379</v>
      </c>
      <c r="G11" s="31">
        <f t="shared" si="3"/>
        <v>28311.385655764356</v>
      </c>
      <c r="H11" s="31">
        <v>3429</v>
      </c>
      <c r="I11" s="31">
        <v>40200</v>
      </c>
      <c r="J11" s="31">
        <v>11950</v>
      </c>
      <c r="K11" s="31">
        <v>24900</v>
      </c>
    </row>
    <row r="12" spans="1:12" x14ac:dyDescent="0.2">
      <c r="A12" s="20">
        <v>1985</v>
      </c>
      <c r="B12" s="31">
        <f t="shared" si="0"/>
        <v>15995</v>
      </c>
      <c r="C12" s="31">
        <f t="shared" si="1"/>
        <v>42667.658643326038</v>
      </c>
      <c r="D12" s="31">
        <v>5496</v>
      </c>
      <c r="E12" s="31">
        <v>76700</v>
      </c>
      <c r="F12" s="31">
        <f t="shared" si="2"/>
        <v>10499</v>
      </c>
      <c r="G12" s="31">
        <f t="shared" si="3"/>
        <v>24852.462139251358</v>
      </c>
      <c r="H12" s="31">
        <v>1529</v>
      </c>
      <c r="I12" s="31">
        <v>41000</v>
      </c>
      <c r="J12" s="31">
        <v>8970</v>
      </c>
      <c r="K12" s="31">
        <v>22100</v>
      </c>
    </row>
    <row r="13" spans="1:12" x14ac:dyDescent="0.2">
      <c r="A13" s="20">
        <v>1986</v>
      </c>
      <c r="B13" s="31">
        <f t="shared" si="0"/>
        <v>11504</v>
      </c>
      <c r="C13" s="31">
        <f t="shared" si="1"/>
        <v>45632.527816411683</v>
      </c>
      <c r="D13" s="31">
        <v>5134</v>
      </c>
      <c r="E13" s="31">
        <v>71800</v>
      </c>
      <c r="F13" s="31">
        <f t="shared" si="2"/>
        <v>6370</v>
      </c>
      <c r="G13" s="31">
        <f t="shared" si="3"/>
        <v>24542.448979591838</v>
      </c>
      <c r="H13" s="31">
        <v>416</v>
      </c>
      <c r="I13" s="31">
        <v>36600</v>
      </c>
      <c r="J13" s="31">
        <v>5954</v>
      </c>
      <c r="K13" s="31">
        <v>23700</v>
      </c>
    </row>
    <row r="14" spans="1:12" x14ac:dyDescent="0.2">
      <c r="A14" s="20">
        <v>1987</v>
      </c>
      <c r="B14" s="31">
        <f t="shared" si="0"/>
        <v>3460</v>
      </c>
      <c r="C14" s="31">
        <f t="shared" si="1"/>
        <v>60179.826589595374</v>
      </c>
      <c r="D14" s="31">
        <v>2426</v>
      </c>
      <c r="E14" s="31">
        <v>77400</v>
      </c>
      <c r="F14" s="31">
        <f t="shared" si="2"/>
        <v>1034</v>
      </c>
      <c r="G14" s="31">
        <f t="shared" si="3"/>
        <v>19777.369439071568</v>
      </c>
      <c r="H14" s="31">
        <v>34</v>
      </c>
      <c r="I14" s="31">
        <v>39700</v>
      </c>
      <c r="J14" s="31">
        <v>1000</v>
      </c>
      <c r="K14" s="31">
        <v>19100</v>
      </c>
    </row>
    <row r="15" spans="1:12" x14ac:dyDescent="0.2">
      <c r="A15" s="20">
        <v>1988</v>
      </c>
      <c r="B15" s="31">
        <f t="shared" si="0"/>
        <v>2377</v>
      </c>
      <c r="C15" s="31">
        <f t="shared" si="1"/>
        <v>89241.102229701297</v>
      </c>
      <c r="D15" s="31">
        <v>2050</v>
      </c>
      <c r="E15" s="31">
        <v>92900</v>
      </c>
      <c r="F15" s="31">
        <f t="shared" si="2"/>
        <v>327</v>
      </c>
      <c r="G15" s="31">
        <f t="shared" si="3"/>
        <v>66303.058103975534</v>
      </c>
      <c r="H15" s="31">
        <v>22</v>
      </c>
      <c r="I15" s="31">
        <v>30300</v>
      </c>
      <c r="J15" s="31">
        <v>305</v>
      </c>
      <c r="K15" s="31">
        <v>68900</v>
      </c>
    </row>
    <row r="16" spans="1:12" x14ac:dyDescent="0.2">
      <c r="A16" s="20">
        <v>1989</v>
      </c>
      <c r="B16" s="31">
        <f t="shared" si="0"/>
        <v>1932</v>
      </c>
      <c r="C16" s="31">
        <f t="shared" si="1"/>
        <v>110375.25879917185</v>
      </c>
      <c r="D16" s="31">
        <v>1910</v>
      </c>
      <c r="E16" s="31">
        <v>110900</v>
      </c>
      <c r="F16" s="31">
        <f t="shared" si="2"/>
        <v>22</v>
      </c>
      <c r="G16" s="31">
        <f t="shared" si="3"/>
        <v>64818.181818181816</v>
      </c>
      <c r="H16" s="31">
        <v>14</v>
      </c>
      <c r="I16" s="31">
        <v>59000</v>
      </c>
      <c r="J16" s="31">
        <v>8</v>
      </c>
      <c r="K16" s="31">
        <v>75000</v>
      </c>
    </row>
    <row r="17" spans="1:11" x14ac:dyDescent="0.2">
      <c r="A17" s="20">
        <v>1990</v>
      </c>
      <c r="B17" s="31">
        <f t="shared" si="0"/>
        <v>1962</v>
      </c>
      <c r="C17" s="31">
        <f t="shared" si="1"/>
        <v>116182.874617737</v>
      </c>
      <c r="D17" s="31">
        <v>1916</v>
      </c>
      <c r="E17" s="31">
        <v>118300</v>
      </c>
      <c r="F17" s="31">
        <f t="shared" si="2"/>
        <v>46</v>
      </c>
      <c r="G17" s="31">
        <f t="shared" si="3"/>
        <v>28000</v>
      </c>
      <c r="H17" s="31">
        <v>46</v>
      </c>
      <c r="I17" s="31">
        <v>28000</v>
      </c>
      <c r="J17" s="31">
        <v>0</v>
      </c>
      <c r="K17" s="31">
        <v>0</v>
      </c>
    </row>
    <row r="18" spans="1:11" x14ac:dyDescent="0.2">
      <c r="A18" s="20">
        <v>1991</v>
      </c>
      <c r="B18" s="31">
        <f t="shared" si="0"/>
        <v>3222</v>
      </c>
      <c r="C18" s="31">
        <f t="shared" si="1"/>
        <v>100580.4469273743</v>
      </c>
      <c r="D18" s="31">
        <v>2994</v>
      </c>
      <c r="E18" s="31">
        <v>105900</v>
      </c>
      <c r="F18" s="31">
        <f t="shared" si="2"/>
        <v>228</v>
      </c>
      <c r="G18" s="31">
        <f t="shared" si="3"/>
        <v>30726.315789473683</v>
      </c>
      <c r="H18" s="31">
        <v>8</v>
      </c>
      <c r="I18" s="31">
        <v>34200</v>
      </c>
      <c r="J18" s="31">
        <v>220</v>
      </c>
      <c r="K18" s="31">
        <v>30600</v>
      </c>
    </row>
    <row r="19" spans="1:11" x14ac:dyDescent="0.2">
      <c r="A19" s="20">
        <v>1992</v>
      </c>
      <c r="B19" s="31">
        <f t="shared" si="0"/>
        <v>5671</v>
      </c>
      <c r="C19" s="31">
        <f t="shared" si="1"/>
        <v>84302.556868277199</v>
      </c>
      <c r="D19" s="31">
        <v>4641</v>
      </c>
      <c r="E19" s="31">
        <v>98600</v>
      </c>
      <c r="F19" s="31">
        <f t="shared" si="2"/>
        <v>1030</v>
      </c>
      <c r="G19" s="31">
        <f t="shared" si="3"/>
        <v>19880.776699029127</v>
      </c>
      <c r="H19" s="31">
        <v>34</v>
      </c>
      <c r="I19" s="31">
        <v>57400</v>
      </c>
      <c r="J19" s="31">
        <v>996</v>
      </c>
      <c r="K19" s="31">
        <v>18600</v>
      </c>
    </row>
    <row r="20" spans="1:11" x14ac:dyDescent="0.2">
      <c r="A20" s="20">
        <v>1993</v>
      </c>
      <c r="B20" s="31">
        <f t="shared" si="0"/>
        <v>8543</v>
      </c>
      <c r="C20" s="31">
        <f t="shared" si="1"/>
        <v>87680.767880135783</v>
      </c>
      <c r="D20" s="31">
        <v>6369</v>
      </c>
      <c r="E20" s="31">
        <v>108200</v>
      </c>
      <c r="F20" s="31">
        <f t="shared" si="2"/>
        <v>2174</v>
      </c>
      <c r="G20" s="31">
        <f t="shared" si="3"/>
        <v>27567.157313707452</v>
      </c>
      <c r="H20" s="31">
        <v>90</v>
      </c>
      <c r="I20" s="31">
        <v>40700</v>
      </c>
      <c r="J20" s="31">
        <v>2084</v>
      </c>
      <c r="K20" s="31">
        <v>27000</v>
      </c>
    </row>
    <row r="21" spans="1:11" x14ac:dyDescent="0.2">
      <c r="A21" s="20">
        <v>1994</v>
      </c>
      <c r="B21" s="31">
        <f t="shared" si="0"/>
        <v>10768</v>
      </c>
      <c r="C21" s="31">
        <f t="shared" si="1"/>
        <v>76135.73551263001</v>
      </c>
      <c r="D21" s="31">
        <v>6250</v>
      </c>
      <c r="E21" s="31">
        <v>106200</v>
      </c>
      <c r="F21" s="31">
        <f t="shared" si="2"/>
        <v>4518</v>
      </c>
      <c r="G21" s="31">
        <f t="shared" si="3"/>
        <v>34546.170872067283</v>
      </c>
      <c r="H21" s="31">
        <v>115</v>
      </c>
      <c r="I21" s="31">
        <v>47800</v>
      </c>
      <c r="J21" s="31">
        <v>4403</v>
      </c>
      <c r="K21" s="31">
        <v>34200</v>
      </c>
    </row>
    <row r="22" spans="1:11" x14ac:dyDescent="0.2">
      <c r="A22" s="20">
        <v>1995</v>
      </c>
      <c r="B22" s="31">
        <f t="shared" si="0"/>
        <v>13765</v>
      </c>
      <c r="C22" s="31">
        <f t="shared" si="1"/>
        <v>73069.451507446429</v>
      </c>
      <c r="D22" s="31">
        <v>7435</v>
      </c>
      <c r="E22" s="31">
        <v>103500</v>
      </c>
      <c r="F22" s="31">
        <f t="shared" si="2"/>
        <v>6330</v>
      </c>
      <c r="G22" s="31">
        <f t="shared" si="3"/>
        <v>37326.777251184831</v>
      </c>
      <c r="H22" s="31">
        <v>197</v>
      </c>
      <c r="I22" s="31">
        <v>47500</v>
      </c>
      <c r="J22" s="31">
        <v>6133</v>
      </c>
      <c r="K22" s="31">
        <v>37000</v>
      </c>
    </row>
    <row r="23" spans="1:11" x14ac:dyDescent="0.2">
      <c r="A23" s="20">
        <v>1996</v>
      </c>
      <c r="B23" s="31">
        <f t="shared" ref="B23" si="4">+D23+H23+J23</f>
        <v>17077</v>
      </c>
      <c r="C23" s="31">
        <f t="shared" ref="C23" si="5">((+D23*E23)+(H23*I23)+(J23*K23))/B23</f>
        <v>76682.133864261879</v>
      </c>
      <c r="D23" s="31">
        <v>10095</v>
      </c>
      <c r="E23" s="31">
        <v>104000</v>
      </c>
      <c r="F23" s="31">
        <f t="shared" si="2"/>
        <v>6982</v>
      </c>
      <c r="G23" s="31">
        <f t="shared" si="3"/>
        <v>37184.302492122602</v>
      </c>
      <c r="H23" s="31">
        <v>498</v>
      </c>
      <c r="I23" s="31">
        <v>50000</v>
      </c>
      <c r="J23" s="31">
        <v>6484</v>
      </c>
      <c r="K23" s="31">
        <v>36200</v>
      </c>
    </row>
    <row r="24" spans="1:11" x14ac:dyDescent="0.2">
      <c r="A24" s="20">
        <v>1997</v>
      </c>
      <c r="B24" s="31">
        <f t="shared" si="0"/>
        <v>13617</v>
      </c>
      <c r="C24" s="31">
        <f t="shared" si="1"/>
        <v>80780.304031725056</v>
      </c>
      <c r="D24" s="31">
        <v>8456</v>
      </c>
      <c r="E24" s="31">
        <v>104400</v>
      </c>
      <c r="F24" s="31">
        <f t="shared" si="2"/>
        <v>5161</v>
      </c>
      <c r="G24" s="31">
        <f t="shared" si="3"/>
        <v>42080.798294904089</v>
      </c>
      <c r="H24" s="31">
        <v>441</v>
      </c>
      <c r="I24" s="31">
        <v>59000</v>
      </c>
      <c r="J24" s="31">
        <v>4720</v>
      </c>
      <c r="K24" s="31">
        <v>40500</v>
      </c>
    </row>
    <row r="25" spans="1:11" x14ac:dyDescent="0.2">
      <c r="A25" s="20">
        <v>1998</v>
      </c>
      <c r="B25" s="31">
        <f t="shared" si="0"/>
        <v>16423</v>
      </c>
      <c r="C25" s="31">
        <f t="shared" si="1"/>
        <v>81772.587225232899</v>
      </c>
      <c r="D25" s="31">
        <v>10805</v>
      </c>
      <c r="E25" s="31">
        <v>105400</v>
      </c>
      <c r="F25" s="31">
        <f t="shared" si="2"/>
        <v>5618</v>
      </c>
      <c r="G25" s="31">
        <f t="shared" si="3"/>
        <v>36330.402278390888</v>
      </c>
      <c r="H25" s="31">
        <v>490</v>
      </c>
      <c r="I25" s="31">
        <v>51300</v>
      </c>
      <c r="J25" s="31">
        <v>5128</v>
      </c>
      <c r="K25" s="31">
        <v>34900</v>
      </c>
    </row>
    <row r="26" spans="1:11" x14ac:dyDescent="0.2">
      <c r="A26" s="20">
        <v>1999</v>
      </c>
      <c r="B26" s="31">
        <f t="shared" si="0"/>
        <v>19897</v>
      </c>
      <c r="C26" s="31">
        <f t="shared" si="1"/>
        <v>87505.448057496105</v>
      </c>
      <c r="D26" s="31">
        <v>11704</v>
      </c>
      <c r="E26" s="31">
        <v>119500</v>
      </c>
      <c r="F26" s="31">
        <f t="shared" si="2"/>
        <v>8193</v>
      </c>
      <c r="G26" s="31">
        <f t="shared" si="3"/>
        <v>41800.061027706579</v>
      </c>
      <c r="H26" s="31">
        <v>344</v>
      </c>
      <c r="I26" s="31">
        <v>66900</v>
      </c>
      <c r="J26" s="31">
        <v>7849</v>
      </c>
      <c r="K26" s="31">
        <v>40700</v>
      </c>
    </row>
    <row r="27" spans="1:11" x14ac:dyDescent="0.2">
      <c r="A27" s="20">
        <v>2000</v>
      </c>
      <c r="B27" s="31">
        <f t="shared" si="0"/>
        <v>21889</v>
      </c>
      <c r="C27" s="31">
        <f t="shared" si="1"/>
        <v>93124.377541230759</v>
      </c>
      <c r="D27" s="31">
        <v>13045</v>
      </c>
      <c r="E27" s="31">
        <v>127500</v>
      </c>
      <c r="F27" s="31">
        <f t="shared" si="2"/>
        <v>8844</v>
      </c>
      <c r="G27" s="31">
        <f t="shared" si="3"/>
        <v>42419.945725915873</v>
      </c>
      <c r="H27" s="31">
        <v>780</v>
      </c>
      <c r="I27" s="31">
        <v>57100</v>
      </c>
      <c r="J27" s="31">
        <v>8064</v>
      </c>
      <c r="K27" s="31">
        <v>41000</v>
      </c>
    </row>
    <row r="28" spans="1:11" x14ac:dyDescent="0.2">
      <c r="A28" s="20">
        <v>2001</v>
      </c>
      <c r="B28" s="31">
        <f t="shared" si="0"/>
        <v>17814</v>
      </c>
      <c r="C28" s="31">
        <f t="shared" si="1"/>
        <v>82869.254518917704</v>
      </c>
      <c r="D28" s="31">
        <v>9115</v>
      </c>
      <c r="E28" s="31">
        <v>126300</v>
      </c>
      <c r="F28" s="31">
        <f t="shared" si="2"/>
        <v>8699</v>
      </c>
      <c r="G28" s="31">
        <f t="shared" si="3"/>
        <v>37361.58179101046</v>
      </c>
      <c r="H28" s="31">
        <v>354</v>
      </c>
      <c r="I28" s="31">
        <v>50600</v>
      </c>
      <c r="J28" s="31">
        <v>8345</v>
      </c>
      <c r="K28" s="31">
        <v>36800</v>
      </c>
    </row>
    <row r="29" spans="1:11" x14ac:dyDescent="0.2">
      <c r="A29" s="20">
        <v>2002</v>
      </c>
      <c r="B29" s="31">
        <f t="shared" si="0"/>
        <v>17232</v>
      </c>
      <c r="C29" s="31">
        <f t="shared" si="1"/>
        <v>99398.084958217267</v>
      </c>
      <c r="D29" s="31">
        <v>11072</v>
      </c>
      <c r="E29" s="31">
        <v>132400</v>
      </c>
      <c r="F29" s="31">
        <f t="shared" si="2"/>
        <v>6160</v>
      </c>
      <c r="G29" s="31">
        <f t="shared" si="3"/>
        <v>40080.357142857145</v>
      </c>
      <c r="H29" s="31">
        <v>590</v>
      </c>
      <c r="I29" s="31">
        <v>55000</v>
      </c>
      <c r="J29" s="31">
        <v>5570</v>
      </c>
      <c r="K29" s="31">
        <v>38500</v>
      </c>
    </row>
    <row r="30" spans="1:11" x14ac:dyDescent="0.2">
      <c r="A30" s="20">
        <v>2003</v>
      </c>
      <c r="B30" s="31">
        <f t="shared" si="0"/>
        <v>15330</v>
      </c>
      <c r="C30" s="31">
        <f t="shared" si="1"/>
        <v>104998.42791911284</v>
      </c>
      <c r="D30" s="31">
        <v>12116</v>
      </c>
      <c r="E30" s="31">
        <v>118400</v>
      </c>
      <c r="F30" s="31">
        <f t="shared" si="2"/>
        <v>3214</v>
      </c>
      <c r="G30" s="31">
        <f t="shared" si="3"/>
        <v>54477.753578095828</v>
      </c>
      <c r="H30" s="31">
        <v>715</v>
      </c>
      <c r="I30" s="31">
        <v>54400</v>
      </c>
      <c r="J30" s="31">
        <v>2499</v>
      </c>
      <c r="K30" s="31">
        <v>54500</v>
      </c>
    </row>
    <row r="31" spans="1:11" x14ac:dyDescent="0.2">
      <c r="A31" s="20">
        <v>2004</v>
      </c>
      <c r="B31" s="31">
        <f t="shared" si="0"/>
        <v>18015</v>
      </c>
      <c r="C31" s="31">
        <f t="shared" si="1"/>
        <v>113281.07688037747</v>
      </c>
      <c r="D31" s="31">
        <v>14309</v>
      </c>
      <c r="E31" s="31">
        <v>127600</v>
      </c>
      <c r="F31" s="31">
        <f t="shared" si="2"/>
        <v>3706</v>
      </c>
      <c r="G31" s="31">
        <f t="shared" si="3"/>
        <v>57995.196977873718</v>
      </c>
      <c r="H31" s="31">
        <v>600</v>
      </c>
      <c r="I31" s="31">
        <v>64700</v>
      </c>
      <c r="J31" s="31">
        <v>3106</v>
      </c>
      <c r="K31" s="31">
        <v>56700</v>
      </c>
    </row>
    <row r="32" spans="1:11" x14ac:dyDescent="0.2">
      <c r="A32" s="20">
        <v>2005</v>
      </c>
      <c r="B32" s="31">
        <f t="shared" si="0"/>
        <v>23241</v>
      </c>
      <c r="C32" s="31">
        <f t="shared" si="1"/>
        <v>120907.84819930296</v>
      </c>
      <c r="D32" s="31">
        <v>17346</v>
      </c>
      <c r="E32" s="31">
        <v>142700</v>
      </c>
      <c r="F32" s="31">
        <f t="shared" si="2"/>
        <v>5895</v>
      </c>
      <c r="G32" s="31">
        <f t="shared" si="3"/>
        <v>56784.580152671755</v>
      </c>
      <c r="H32" s="31">
        <v>634</v>
      </c>
      <c r="I32" s="31">
        <v>85700</v>
      </c>
      <c r="J32" s="31">
        <v>5261</v>
      </c>
      <c r="K32" s="31">
        <v>53300</v>
      </c>
    </row>
    <row r="33" spans="1:11" x14ac:dyDescent="0.2">
      <c r="A33" s="20">
        <v>2006</v>
      </c>
      <c r="B33" s="31">
        <f t="shared" si="0"/>
        <v>26096</v>
      </c>
      <c r="C33" s="31">
        <f t="shared" si="1"/>
        <v>120681.05456774984</v>
      </c>
      <c r="D33" s="31">
        <v>17615</v>
      </c>
      <c r="E33" s="31">
        <v>144900</v>
      </c>
      <c r="F33" s="31">
        <f t="shared" si="2"/>
        <v>8481</v>
      </c>
      <c r="G33" s="31">
        <f t="shared" si="3"/>
        <v>70378.410564791891</v>
      </c>
      <c r="H33" s="31">
        <v>1082</v>
      </c>
      <c r="I33" s="31">
        <v>96900</v>
      </c>
      <c r="J33" s="31">
        <v>7399</v>
      </c>
      <c r="K33" s="31">
        <v>66500</v>
      </c>
    </row>
    <row r="34" spans="1:11" x14ac:dyDescent="0.2">
      <c r="A34" s="20">
        <v>2007</v>
      </c>
      <c r="B34" s="31">
        <f t="shared" si="0"/>
        <v>19903</v>
      </c>
      <c r="C34" s="31">
        <f t="shared" si="1"/>
        <v>142674.94850022611</v>
      </c>
      <c r="D34" s="31">
        <v>12120</v>
      </c>
      <c r="E34" s="31">
        <v>170600</v>
      </c>
      <c r="F34" s="31">
        <f t="shared" si="2"/>
        <v>7783</v>
      </c>
      <c r="G34" s="31">
        <f t="shared" si="3"/>
        <v>99188.937427727098</v>
      </c>
      <c r="H34" s="31">
        <v>881</v>
      </c>
      <c r="I34" s="31">
        <v>80300</v>
      </c>
      <c r="J34" s="31">
        <v>6902</v>
      </c>
      <c r="K34" s="31">
        <v>101600</v>
      </c>
    </row>
    <row r="35" spans="1:11" x14ac:dyDescent="0.2">
      <c r="A35" s="20">
        <v>2008</v>
      </c>
      <c r="B35" s="31">
        <f t="shared" si="0"/>
        <v>11792</v>
      </c>
      <c r="C35" s="31">
        <f t="shared" si="1"/>
        <v>156498.77883310718</v>
      </c>
      <c r="D35" s="31">
        <v>7710</v>
      </c>
      <c r="E35" s="31">
        <v>174000</v>
      </c>
      <c r="F35" s="31">
        <f t="shared" si="2"/>
        <v>4082</v>
      </c>
      <c r="G35" s="31">
        <f t="shared" si="3"/>
        <v>123442.82214600686</v>
      </c>
      <c r="H35" s="31">
        <v>270</v>
      </c>
      <c r="I35" s="31">
        <v>118400</v>
      </c>
      <c r="J35" s="31">
        <v>3812</v>
      </c>
      <c r="K35" s="31">
        <v>123800</v>
      </c>
    </row>
    <row r="36" spans="1:11" x14ac:dyDescent="0.2">
      <c r="A36" s="20">
        <v>2009</v>
      </c>
      <c r="B36" s="31">
        <f t="shared" si="0"/>
        <v>8758</v>
      </c>
      <c r="C36" s="31">
        <f t="shared" si="1"/>
        <v>143180.74902945879</v>
      </c>
      <c r="D36" s="31">
        <v>6678</v>
      </c>
      <c r="E36" s="31">
        <v>161400</v>
      </c>
      <c r="F36" s="31">
        <f t="shared" si="2"/>
        <v>2080</v>
      </c>
      <c r="G36" s="31">
        <f t="shared" si="3"/>
        <v>84686.442307692312</v>
      </c>
      <c r="H36" s="31">
        <v>31</v>
      </c>
      <c r="I36" s="31">
        <v>90400</v>
      </c>
      <c r="J36" s="31">
        <v>2049</v>
      </c>
      <c r="K36" s="31">
        <v>84600</v>
      </c>
    </row>
    <row r="37" spans="1:11" x14ac:dyDescent="0.2">
      <c r="A37" s="20">
        <v>2010</v>
      </c>
      <c r="B37" s="31">
        <f t="shared" si="0"/>
        <v>8786</v>
      </c>
      <c r="C37" s="31">
        <f t="shared" si="1"/>
        <v>146295.99362622353</v>
      </c>
      <c r="D37" s="31">
        <v>6200</v>
      </c>
      <c r="E37" s="31">
        <v>172500</v>
      </c>
      <c r="F37" s="31">
        <f t="shared" si="2"/>
        <v>2586</v>
      </c>
      <c r="G37" s="31">
        <f t="shared" si="3"/>
        <v>83471.229698375872</v>
      </c>
      <c r="H37" s="31">
        <v>296</v>
      </c>
      <c r="I37" s="31">
        <v>111100</v>
      </c>
      <c r="J37" s="31">
        <v>2290</v>
      </c>
      <c r="K37" s="31">
        <v>79900</v>
      </c>
    </row>
    <row r="38" spans="1:11" x14ac:dyDescent="0.2">
      <c r="A38" s="20">
        <v>2011</v>
      </c>
      <c r="B38" s="31">
        <f t="shared" si="0"/>
        <v>10239</v>
      </c>
      <c r="C38" s="31">
        <f t="shared" si="1"/>
        <v>133588.86610020511</v>
      </c>
      <c r="D38" s="31">
        <v>6231</v>
      </c>
      <c r="E38" s="31">
        <v>179300</v>
      </c>
      <c r="F38" s="31">
        <f t="shared" si="2"/>
        <v>4008</v>
      </c>
      <c r="G38" s="31">
        <f t="shared" si="3"/>
        <v>62524.476047904194</v>
      </c>
      <c r="H38" s="31">
        <v>81</v>
      </c>
      <c r="I38" s="31">
        <v>92800</v>
      </c>
      <c r="J38" s="31">
        <v>3927</v>
      </c>
      <c r="K38" s="31">
        <v>61900</v>
      </c>
    </row>
    <row r="39" spans="1:11" x14ac:dyDescent="0.2">
      <c r="A39" s="20">
        <v>2012</v>
      </c>
      <c r="B39" s="31">
        <f t="shared" si="0"/>
        <v>19595</v>
      </c>
      <c r="C39" s="31">
        <f t="shared" si="1"/>
        <v>119772.96249043124</v>
      </c>
      <c r="D39" s="31">
        <v>8261</v>
      </c>
      <c r="E39" s="31">
        <v>179800</v>
      </c>
      <c r="F39" s="31">
        <f t="shared" si="2"/>
        <v>11334</v>
      </c>
      <c r="G39" s="31">
        <f t="shared" si="3"/>
        <v>76021.122286924292</v>
      </c>
      <c r="H39" s="31">
        <v>114</v>
      </c>
      <c r="I39" s="31">
        <v>78100</v>
      </c>
      <c r="J39" s="31">
        <v>11220</v>
      </c>
      <c r="K39" s="31">
        <v>76000</v>
      </c>
    </row>
    <row r="40" spans="1:11" x14ac:dyDescent="0.2">
      <c r="A40" s="20">
        <v>2013</v>
      </c>
      <c r="B40" s="31">
        <f t="shared" si="0"/>
        <v>20865</v>
      </c>
      <c r="C40" s="31">
        <f t="shared" si="1"/>
        <v>135619.18044572251</v>
      </c>
      <c r="D40" s="31">
        <v>8954</v>
      </c>
      <c r="E40" s="31">
        <v>206900</v>
      </c>
      <c r="F40" s="31">
        <f t="shared" si="2"/>
        <v>11911</v>
      </c>
      <c r="G40" s="31">
        <f t="shared" si="3"/>
        <v>82034.388380488628</v>
      </c>
      <c r="H40" s="31">
        <v>402</v>
      </c>
      <c r="I40" s="31">
        <v>123100</v>
      </c>
      <c r="J40" s="31">
        <v>11509</v>
      </c>
      <c r="K40" s="31">
        <v>80600</v>
      </c>
    </row>
    <row r="41" spans="1:11" x14ac:dyDescent="0.2">
      <c r="A41" s="20">
        <v>2014</v>
      </c>
      <c r="B41" s="31">
        <f t="shared" si="0"/>
        <v>20276</v>
      </c>
      <c r="C41" s="31">
        <f t="shared" si="1"/>
        <v>163007.93055829551</v>
      </c>
      <c r="D41" s="31">
        <v>11842</v>
      </c>
      <c r="E41" s="31">
        <v>223000</v>
      </c>
      <c r="F41" s="31">
        <f t="shared" si="2"/>
        <v>8434</v>
      </c>
      <c r="G41" s="31">
        <f>((H41*I41)+(J41*K41))/F41</f>
        <v>78774.341949253023</v>
      </c>
      <c r="H41" s="31">
        <v>444</v>
      </c>
      <c r="I41" s="31">
        <v>128700</v>
      </c>
      <c r="J41" s="31">
        <v>7990</v>
      </c>
      <c r="K41" s="31">
        <v>76000</v>
      </c>
    </row>
    <row r="42" spans="1:11" x14ac:dyDescent="0.2">
      <c r="A42" s="20">
        <v>2015</v>
      </c>
      <c r="B42" s="31">
        <f t="shared" si="0"/>
        <v>22370</v>
      </c>
      <c r="C42" s="31">
        <f t="shared" si="1"/>
        <v>164030.73759499329</v>
      </c>
      <c r="D42" s="31">
        <v>11857</v>
      </c>
      <c r="E42" s="31">
        <v>227300</v>
      </c>
      <c r="F42" s="31">
        <f t="shared" si="2"/>
        <v>10513</v>
      </c>
      <c r="G42" s="31">
        <f>((H42*I42)+(J42*K42))/F42</f>
        <v>92673.023875202125</v>
      </c>
      <c r="H42" s="31">
        <v>448</v>
      </c>
      <c r="I42" s="31">
        <v>137000</v>
      </c>
      <c r="J42" s="31">
        <v>10065</v>
      </c>
      <c r="K42" s="31">
        <v>90700</v>
      </c>
    </row>
    <row r="43" spans="1:11" x14ac:dyDescent="0.2">
      <c r="A43" s="20">
        <v>2016</v>
      </c>
      <c r="B43" s="31">
        <f t="shared" si="0"/>
        <v>21861</v>
      </c>
      <c r="C43" s="31">
        <f t="shared" si="1"/>
        <v>177833.12291295</v>
      </c>
      <c r="D43" s="31">
        <v>13327</v>
      </c>
      <c r="E43" s="31">
        <v>232300</v>
      </c>
      <c r="F43" s="31">
        <f t="shared" si="2"/>
        <v>8534</v>
      </c>
      <c r="G43" s="31">
        <f>((H43*I43)+(J43*K43))/F43</f>
        <v>92775.697211155377</v>
      </c>
      <c r="H43" s="31">
        <v>238</v>
      </c>
      <c r="I43" s="31">
        <v>98900</v>
      </c>
      <c r="J43" s="31">
        <v>8296</v>
      </c>
      <c r="K43" s="31">
        <v>92600</v>
      </c>
    </row>
    <row r="44" spans="1:11" x14ac:dyDescent="0.2">
      <c r="A44" s="20">
        <v>2017</v>
      </c>
      <c r="B44" s="31">
        <f t="shared" si="0"/>
        <v>26700</v>
      </c>
      <c r="C44" s="31">
        <f t="shared" si="1"/>
        <v>166865.91011235956</v>
      </c>
      <c r="D44" s="31">
        <v>16119</v>
      </c>
      <c r="E44" s="31">
        <v>229900</v>
      </c>
      <c r="F44" s="31">
        <f t="shared" si="2"/>
        <v>10581</v>
      </c>
      <c r="G44" s="31">
        <f>((H44*I44)+(J44*K44))/F44</f>
        <v>70840.34590303374</v>
      </c>
      <c r="H44" s="31">
        <v>153</v>
      </c>
      <c r="I44" s="31">
        <v>121300</v>
      </c>
      <c r="J44" s="31">
        <v>10428</v>
      </c>
      <c r="K44" s="31">
        <v>70100</v>
      </c>
    </row>
    <row r="45" spans="1:11" x14ac:dyDescent="0.2">
      <c r="A45" s="20">
        <v>2018</v>
      </c>
      <c r="B45" s="31">
        <f t="shared" si="0"/>
        <v>30670</v>
      </c>
      <c r="C45" s="31">
        <f>((+D45*E45)+(H45*I45)+(J45*K45))/B45</f>
        <v>174057.48288229542</v>
      </c>
      <c r="D45" s="31">
        <v>17665</v>
      </c>
      <c r="E45" s="31">
        <v>239000</v>
      </c>
      <c r="F45" s="31">
        <f>+H45+J45</f>
        <v>13005</v>
      </c>
      <c r="G45" s="31">
        <f>((H45*I45)+(J45*K45))/F45</f>
        <v>85844.52133794695</v>
      </c>
      <c r="H45" s="31">
        <v>165</v>
      </c>
      <c r="I45" s="31">
        <v>136000</v>
      </c>
      <c r="J45" s="31">
        <v>12840</v>
      </c>
      <c r="K45" s="31">
        <v>85200</v>
      </c>
    </row>
    <row r="46" spans="1:11" x14ac:dyDescent="0.2">
      <c r="A46" s="20">
        <v>2019</v>
      </c>
      <c r="B46" s="31">
        <f t="shared" si="0"/>
        <v>32037</v>
      </c>
      <c r="C46" s="31">
        <f>((+D46*E46)+(H46*I46)+(J46*K46))/B46</f>
        <v>181063.78250148267</v>
      </c>
      <c r="D46" s="31">
        <v>18426</v>
      </c>
      <c r="E46" s="31">
        <v>239200</v>
      </c>
      <c r="F46" s="31">
        <f t="shared" ref="F46:F47" si="6">+H46+J46</f>
        <v>13611</v>
      </c>
      <c r="G46" s="31">
        <f t="shared" ref="G46:G47" si="7">((H46*I46)+(J46*K46))/F46</f>
        <v>102361.4135625597</v>
      </c>
      <c r="H46" s="31">
        <v>344</v>
      </c>
      <c r="I46" s="31">
        <v>116300</v>
      </c>
      <c r="J46" s="31">
        <v>13267</v>
      </c>
      <c r="K46" s="31">
        <v>102000</v>
      </c>
    </row>
    <row r="47" spans="1:11" x14ac:dyDescent="0.2">
      <c r="A47" s="20">
        <v>2020</v>
      </c>
      <c r="B47" s="31">
        <f t="shared" si="0"/>
        <v>42839</v>
      </c>
      <c r="C47" s="31">
        <f>((+D47*E47)+(H47*I47)+(J47*K47))/B47</f>
        <v>169582.48558556454</v>
      </c>
      <c r="D47" s="31">
        <v>23134</v>
      </c>
      <c r="E47" s="31">
        <v>221000</v>
      </c>
      <c r="F47" s="31">
        <f t="shared" si="6"/>
        <v>19705</v>
      </c>
      <c r="G47" s="31">
        <f t="shared" si="7"/>
        <v>109217.46257295103</v>
      </c>
      <c r="H47" s="31">
        <v>428</v>
      </c>
      <c r="I47" s="31">
        <v>105500</v>
      </c>
      <c r="J47" s="31">
        <v>19277</v>
      </c>
      <c r="K47" s="31">
        <v>109300</v>
      </c>
    </row>
    <row r="48" spans="1:11" x14ac:dyDescent="0.2">
      <c r="A48" s="20">
        <v>2021</v>
      </c>
      <c r="B48" s="31">
        <f t="shared" si="0"/>
        <v>51679</v>
      </c>
      <c r="C48" s="31">
        <f>((+D48*E48)+(H48*I48)+(J48*K48))/B48</f>
        <v>179101.9911375994</v>
      </c>
      <c r="D48" s="31">
        <v>25174</v>
      </c>
      <c r="E48" s="31">
        <v>240100</v>
      </c>
      <c r="F48" s="31">
        <f>+H48+J48</f>
        <v>26505</v>
      </c>
      <c r="G48" s="31">
        <f>((H48*I48)+(J48*K48))/F48</f>
        <v>121167.11563855877</v>
      </c>
      <c r="H48" s="31">
        <v>853</v>
      </c>
      <c r="I48" s="31">
        <v>129200</v>
      </c>
      <c r="J48" s="31">
        <v>25652</v>
      </c>
      <c r="K48" s="31">
        <v>120900</v>
      </c>
    </row>
    <row r="49" spans="1:11" x14ac:dyDescent="0.2">
      <c r="A49" s="20">
        <v>2022</v>
      </c>
      <c r="B49" s="31">
        <f t="shared" si="0"/>
        <v>43634</v>
      </c>
      <c r="C49" s="31">
        <f t="shared" ref="C49:C50" si="8">((+D49*E49)+(H49*I49)+(J49*K49))/B49</f>
        <v>199160.9089242334</v>
      </c>
      <c r="D49" s="31">
        <v>20963</v>
      </c>
      <c r="E49" s="31">
        <v>276500</v>
      </c>
      <c r="F49" s="31">
        <f>+H49+J49</f>
        <v>22671</v>
      </c>
      <c r="G49" s="31">
        <v>127574.80252416045</v>
      </c>
      <c r="H49" s="31">
        <v>492</v>
      </c>
      <c r="I49" s="31">
        <v>111800</v>
      </c>
      <c r="J49" s="31">
        <v>22179</v>
      </c>
      <c r="K49" s="31">
        <v>128000</v>
      </c>
    </row>
    <row r="50" spans="1:11" x14ac:dyDescent="0.2">
      <c r="A50" s="20">
        <v>2023</v>
      </c>
      <c r="B50" s="31">
        <f t="shared" si="0"/>
        <v>38599</v>
      </c>
      <c r="C50" s="31">
        <f t="shared" si="8"/>
        <v>177940.34355812328</v>
      </c>
      <c r="D50" s="31">
        <f>SUM(D403:D414)</f>
        <v>16738</v>
      </c>
      <c r="E50" s="31">
        <f>SUM(M403:M414)/D50</f>
        <v>294133.29722786474</v>
      </c>
      <c r="F50" s="31">
        <f>+H50+J50</f>
        <v>21861</v>
      </c>
      <c r="G50" s="31">
        <f>SUM(N403:O414)/F50</f>
        <v>88976.54233566625</v>
      </c>
      <c r="H50" s="31">
        <f>SUM(H403:H414)</f>
        <v>493</v>
      </c>
      <c r="I50" s="31">
        <f>SUM(N403:N414)/H50</f>
        <v>121285.79310344828</v>
      </c>
      <c r="J50" s="31">
        <f>SUM(J403:J414)</f>
        <v>21368</v>
      </c>
      <c r="K50" s="31">
        <f>SUM(O403:O414)/J50</f>
        <v>88231.107076001499</v>
      </c>
    </row>
    <row r="51" spans="1:11" x14ac:dyDescent="0.2">
      <c r="B51" s="32"/>
      <c r="C51" s="31"/>
      <c r="D51" s="31"/>
      <c r="E51" s="31"/>
      <c r="F51" s="31"/>
      <c r="G51" s="31"/>
      <c r="H51" s="31"/>
      <c r="I51" s="31"/>
      <c r="J51" s="31"/>
      <c r="K51" s="31"/>
    </row>
    <row r="52" spans="1:11" x14ac:dyDescent="0.2">
      <c r="A52" s="24" t="s">
        <v>395</v>
      </c>
      <c r="B52" s="31">
        <f>SUM(B403:B406)</f>
        <v>11531</v>
      </c>
      <c r="C52" s="31">
        <f>((+D52*E52)+(H52*I52)+(J52*K52))/B52</f>
        <v>191602.26259647906</v>
      </c>
      <c r="D52" s="31">
        <f>SUM(D403:D406)</f>
        <v>5292</v>
      </c>
      <c r="E52" s="31">
        <f>+(SUM(M403:M406))/D52</f>
        <v>307353.53514739231</v>
      </c>
      <c r="F52" s="31">
        <f>SUM(F403:F406)</f>
        <v>6239</v>
      </c>
      <c r="G52" s="31">
        <f>((H52*I52)+(J52*K52))/F52</f>
        <v>93420.545279692262</v>
      </c>
      <c r="H52" s="31">
        <f>SUM(H403:H406)</f>
        <v>192</v>
      </c>
      <c r="I52" s="31">
        <f>+(SUM(N403:N406))/H52</f>
        <v>103708.359375</v>
      </c>
      <c r="J52" s="31">
        <f>SUM(J403:J406)</f>
        <v>6047</v>
      </c>
      <c r="K52" s="31">
        <f>+(SUM(O403:O406))/J52</f>
        <v>93093.893997023319</v>
      </c>
    </row>
    <row r="53" spans="1:11" x14ac:dyDescent="0.2">
      <c r="A53" s="24" t="s">
        <v>416</v>
      </c>
      <c r="B53" s="31">
        <f>SUM(B415:B418)</f>
        <v>10450</v>
      </c>
      <c r="C53" s="31">
        <f>((+D53*E53)+(H53*I53)+(J53*K53))/B53</f>
        <v>214734.58411483254</v>
      </c>
      <c r="D53" s="31">
        <f>SUM(D415:D418)</f>
        <v>6322</v>
      </c>
      <c r="E53" s="31">
        <f>+(SUM(M415:M418))/D53</f>
        <v>290748.62005694403</v>
      </c>
      <c r="F53" s="31">
        <f>SUM(F415:F418)</f>
        <v>4128</v>
      </c>
      <c r="G53" s="31">
        <f>((H53*I53)+(J53*K53))/F53</f>
        <v>98319.67732558139</v>
      </c>
      <c r="H53" s="31">
        <f>SUM(H415:H418)</f>
        <v>172</v>
      </c>
      <c r="I53" s="31">
        <f>+(SUM(N415:N418))/H53</f>
        <v>149882.01744186046</v>
      </c>
      <c r="J53" s="31">
        <f>SUM(J415:J418)</f>
        <v>3956</v>
      </c>
      <c r="K53" s="31">
        <f>+(SUM(O415:O418))/J53</f>
        <v>96077.83645096056</v>
      </c>
    </row>
    <row r="54" spans="1:11" x14ac:dyDescent="0.2">
      <c r="A54" s="24"/>
      <c r="B54" s="31"/>
      <c r="C54" s="31"/>
      <c r="F54" s="31"/>
      <c r="G54" s="31"/>
    </row>
    <row r="55" spans="1:11" x14ac:dyDescent="0.2">
      <c r="A55" s="24" t="s">
        <v>214</v>
      </c>
      <c r="B55" s="31">
        <f t="shared" ref="B55:B88" si="9">+D55+H55+J55</f>
        <v>598</v>
      </c>
      <c r="C55" s="31">
        <f t="shared" si="1"/>
        <v>111283.43478260869</v>
      </c>
      <c r="D55" s="31">
        <v>562</v>
      </c>
      <c r="E55" s="31">
        <v>115569</v>
      </c>
      <c r="F55" s="31">
        <f>+H55+J55</f>
        <v>36</v>
      </c>
      <c r="G55" s="31">
        <f>((+H55*I55)+(J55*K55))/F55</f>
        <v>44381</v>
      </c>
      <c r="H55" s="31">
        <v>36</v>
      </c>
      <c r="I55" s="31">
        <v>44381</v>
      </c>
      <c r="J55" s="31">
        <v>0</v>
      </c>
      <c r="K55" s="31">
        <v>0</v>
      </c>
    </row>
    <row r="56" spans="1:11" x14ac:dyDescent="0.2">
      <c r="A56" s="24" t="s">
        <v>203</v>
      </c>
      <c r="B56" s="31">
        <f t="shared" si="9"/>
        <v>437</v>
      </c>
      <c r="C56" s="31">
        <f t="shared" si="1"/>
        <v>111604.36613272311</v>
      </c>
      <c r="D56" s="31">
        <v>433</v>
      </c>
      <c r="E56" s="31">
        <v>112196</v>
      </c>
      <c r="F56" s="31">
        <f t="shared" ref="F56:F119" si="10">+H56+J56</f>
        <v>4</v>
      </c>
      <c r="G56" s="31">
        <f t="shared" ref="G56:G119" si="11">((+H56*I56)+(J56*K56))/F56</f>
        <v>47560</v>
      </c>
      <c r="H56" s="31">
        <v>4</v>
      </c>
      <c r="I56" s="31">
        <v>47560</v>
      </c>
      <c r="J56" s="31">
        <v>0</v>
      </c>
      <c r="K56" s="31">
        <v>0</v>
      </c>
    </row>
    <row r="57" spans="1:11" x14ac:dyDescent="0.2">
      <c r="A57" s="24" t="s">
        <v>204</v>
      </c>
      <c r="B57" s="31">
        <f t="shared" si="9"/>
        <v>1379</v>
      </c>
      <c r="C57" s="31">
        <f t="shared" si="1"/>
        <v>72739.206671501088</v>
      </c>
      <c r="D57" s="31">
        <v>665</v>
      </c>
      <c r="E57" s="31">
        <v>115318</v>
      </c>
      <c r="F57" s="31">
        <f t="shared" si="10"/>
        <v>714</v>
      </c>
      <c r="G57" s="31">
        <f t="shared" si="11"/>
        <v>33082.487394957985</v>
      </c>
      <c r="H57" s="31">
        <v>6</v>
      </c>
      <c r="I57" s="31">
        <v>40220</v>
      </c>
      <c r="J57" s="31">
        <v>708</v>
      </c>
      <c r="K57" s="31">
        <v>33022</v>
      </c>
    </row>
    <row r="58" spans="1:11" x14ac:dyDescent="0.2">
      <c r="A58" s="24" t="s">
        <v>205</v>
      </c>
      <c r="B58" s="31">
        <f t="shared" si="9"/>
        <v>1535</v>
      </c>
      <c r="C58" s="31">
        <f t="shared" si="1"/>
        <v>65532.489902280133</v>
      </c>
      <c r="D58" s="31">
        <v>692</v>
      </c>
      <c r="E58" s="31">
        <v>109572</v>
      </c>
      <c r="F58" s="31">
        <f t="shared" si="10"/>
        <v>843</v>
      </c>
      <c r="G58" s="31">
        <f t="shared" si="11"/>
        <v>29381.432977461449</v>
      </c>
      <c r="H58" s="31">
        <v>8</v>
      </c>
      <c r="I58" s="31">
        <v>58756</v>
      </c>
      <c r="J58" s="31">
        <v>835</v>
      </c>
      <c r="K58" s="31">
        <v>29100</v>
      </c>
    </row>
    <row r="59" spans="1:11" x14ac:dyDescent="0.2">
      <c r="A59" s="24" t="s">
        <v>206</v>
      </c>
      <c r="B59" s="31">
        <f t="shared" si="9"/>
        <v>581</v>
      </c>
      <c r="C59" s="31">
        <f t="shared" si="1"/>
        <v>104303</v>
      </c>
      <c r="D59" s="31">
        <v>581</v>
      </c>
      <c r="E59" s="31">
        <v>104303</v>
      </c>
      <c r="F59" s="31">
        <v>0</v>
      </c>
      <c r="G59" s="31">
        <v>0</v>
      </c>
      <c r="H59" s="31">
        <v>0</v>
      </c>
      <c r="I59" s="31">
        <v>0</v>
      </c>
      <c r="J59" s="31">
        <v>0</v>
      </c>
      <c r="K59" s="31">
        <v>0</v>
      </c>
    </row>
    <row r="60" spans="1:11" x14ac:dyDescent="0.2">
      <c r="A60" s="24" t="s">
        <v>207</v>
      </c>
      <c r="B60" s="31">
        <f t="shared" si="9"/>
        <v>1268</v>
      </c>
      <c r="C60" s="31">
        <f t="shared" si="1"/>
        <v>65066.05520504732</v>
      </c>
      <c r="D60" s="31">
        <v>547</v>
      </c>
      <c r="E60" s="31">
        <v>101970</v>
      </c>
      <c r="F60" s="31">
        <f t="shared" si="10"/>
        <v>721</v>
      </c>
      <c r="G60" s="31">
        <f t="shared" si="11"/>
        <v>37068.194174757278</v>
      </c>
      <c r="H60" s="31">
        <v>20</v>
      </c>
      <c r="I60" s="31">
        <v>49693</v>
      </c>
      <c r="J60" s="31">
        <v>701</v>
      </c>
      <c r="K60" s="31">
        <v>36708</v>
      </c>
    </row>
    <row r="61" spans="1:11" x14ac:dyDescent="0.2">
      <c r="A61" s="24" t="s">
        <v>208</v>
      </c>
      <c r="B61" s="31">
        <f t="shared" si="9"/>
        <v>784</v>
      </c>
      <c r="C61" s="31">
        <f t="shared" si="1"/>
        <v>76677.591836734689</v>
      </c>
      <c r="D61" s="31">
        <v>544</v>
      </c>
      <c r="E61" s="31">
        <v>98348</v>
      </c>
      <c r="F61" s="31">
        <f t="shared" si="10"/>
        <v>240</v>
      </c>
      <c r="G61" s="31">
        <f t="shared" si="11"/>
        <v>27558</v>
      </c>
      <c r="H61" s="31">
        <v>0</v>
      </c>
      <c r="I61" s="31">
        <v>0</v>
      </c>
      <c r="J61" s="31">
        <v>240</v>
      </c>
      <c r="K61" s="31">
        <v>27558</v>
      </c>
    </row>
    <row r="62" spans="1:11" x14ac:dyDescent="0.2">
      <c r="A62" s="24" t="s">
        <v>209</v>
      </c>
      <c r="B62" s="31">
        <f t="shared" si="9"/>
        <v>898</v>
      </c>
      <c r="C62" s="31">
        <f t="shared" si="1"/>
        <v>72527.100222717156</v>
      </c>
      <c r="D62" s="31">
        <v>454</v>
      </c>
      <c r="E62" s="31">
        <v>103394</v>
      </c>
      <c r="F62" s="31">
        <f t="shared" si="10"/>
        <v>444</v>
      </c>
      <c r="G62" s="31">
        <f t="shared" si="11"/>
        <v>40965</v>
      </c>
      <c r="H62" s="31">
        <v>0</v>
      </c>
      <c r="I62" s="31">
        <v>0</v>
      </c>
      <c r="J62" s="31">
        <v>444</v>
      </c>
      <c r="K62" s="31">
        <v>40965</v>
      </c>
    </row>
    <row r="63" spans="1:11" x14ac:dyDescent="0.2">
      <c r="A63" s="24" t="s">
        <v>210</v>
      </c>
      <c r="B63" s="31">
        <f t="shared" si="9"/>
        <v>786</v>
      </c>
      <c r="C63" s="31">
        <f t="shared" si="1"/>
        <v>67926.923664122136</v>
      </c>
      <c r="D63" s="31">
        <v>462</v>
      </c>
      <c r="E63" s="31">
        <v>92837</v>
      </c>
      <c r="F63" s="31">
        <f t="shared" si="10"/>
        <v>324</v>
      </c>
      <c r="G63" s="31">
        <f t="shared" si="11"/>
        <v>32407</v>
      </c>
      <c r="H63" s="31">
        <v>0</v>
      </c>
      <c r="I63" s="31">
        <v>0</v>
      </c>
      <c r="J63" s="31">
        <v>324</v>
      </c>
      <c r="K63" s="31">
        <v>32407</v>
      </c>
    </row>
    <row r="64" spans="1:11" x14ac:dyDescent="0.2">
      <c r="A64" s="24" t="s">
        <v>211</v>
      </c>
      <c r="B64" s="31">
        <f t="shared" si="9"/>
        <v>556</v>
      </c>
      <c r="C64" s="31">
        <f t="shared" si="1"/>
        <v>86917.057553956838</v>
      </c>
      <c r="D64" s="31">
        <v>434</v>
      </c>
      <c r="E64" s="31">
        <v>101640</v>
      </c>
      <c r="F64" s="31">
        <f t="shared" si="10"/>
        <v>122</v>
      </c>
      <c r="G64" s="31">
        <f t="shared" si="11"/>
        <v>34542</v>
      </c>
      <c r="H64" s="31">
        <v>0</v>
      </c>
      <c r="I64" s="31">
        <v>0</v>
      </c>
      <c r="J64" s="31">
        <v>122</v>
      </c>
      <c r="K64" s="31">
        <v>34542</v>
      </c>
    </row>
    <row r="65" spans="1:11" x14ac:dyDescent="0.2">
      <c r="A65" s="24" t="s">
        <v>212</v>
      </c>
      <c r="B65" s="31">
        <f t="shared" si="9"/>
        <v>1104</v>
      </c>
      <c r="C65" s="31">
        <f t="shared" si="1"/>
        <v>59027.690217391304</v>
      </c>
      <c r="D65" s="31">
        <v>365</v>
      </c>
      <c r="E65" s="31">
        <v>95437</v>
      </c>
      <c r="F65" s="31">
        <f t="shared" si="10"/>
        <v>739</v>
      </c>
      <c r="G65" s="31">
        <f t="shared" si="11"/>
        <v>41044.742895805139</v>
      </c>
      <c r="H65" s="31">
        <v>10</v>
      </c>
      <c r="I65" s="31">
        <v>46858</v>
      </c>
      <c r="J65" s="31">
        <v>729</v>
      </c>
      <c r="K65" s="31">
        <v>40965</v>
      </c>
    </row>
    <row r="66" spans="1:11" x14ac:dyDescent="0.2">
      <c r="A66" s="24" t="s">
        <v>213</v>
      </c>
      <c r="B66" s="31">
        <f t="shared" si="9"/>
        <v>729</v>
      </c>
      <c r="C66" s="31">
        <f t="shared" si="1"/>
        <v>74241.943758573383</v>
      </c>
      <c r="D66" s="31">
        <v>405</v>
      </c>
      <c r="E66" s="31">
        <v>111957</v>
      </c>
      <c r="F66" s="31">
        <f t="shared" si="10"/>
        <v>324</v>
      </c>
      <c r="G66" s="31">
        <f t="shared" si="11"/>
        <v>27098.123456790123</v>
      </c>
      <c r="H66" s="31">
        <v>24</v>
      </c>
      <c r="I66" s="31">
        <v>43949.666666666664</v>
      </c>
      <c r="J66" s="31">
        <v>300</v>
      </c>
      <c r="K66" s="31">
        <v>25750</v>
      </c>
    </row>
    <row r="67" spans="1:11" x14ac:dyDescent="0.2">
      <c r="A67" s="24" t="s">
        <v>106</v>
      </c>
      <c r="B67" s="31">
        <f t="shared" si="9"/>
        <v>362</v>
      </c>
      <c r="C67" s="31">
        <f t="shared" si="1"/>
        <v>120711.67955801105</v>
      </c>
      <c r="D67" s="31">
        <v>354</v>
      </c>
      <c r="E67" s="31">
        <v>122332</v>
      </c>
      <c r="F67" s="31">
        <f t="shared" si="10"/>
        <v>8</v>
      </c>
      <c r="G67" s="31">
        <f t="shared" si="11"/>
        <v>49012.5</v>
      </c>
      <c r="H67" s="31">
        <v>8</v>
      </c>
      <c r="I67" s="31">
        <v>49012.5</v>
      </c>
      <c r="J67" s="31">
        <v>0</v>
      </c>
      <c r="K67" s="31">
        <v>0</v>
      </c>
    </row>
    <row r="68" spans="1:11" x14ac:dyDescent="0.2">
      <c r="A68" s="24" t="s">
        <v>107</v>
      </c>
      <c r="B68" s="31">
        <f t="shared" si="9"/>
        <v>1199</v>
      </c>
      <c r="C68" s="31">
        <f t="shared" si="1"/>
        <v>63856.506255212676</v>
      </c>
      <c r="D68" s="31">
        <v>391</v>
      </c>
      <c r="E68" s="31">
        <v>110939</v>
      </c>
      <c r="F68" s="31">
        <f t="shared" si="10"/>
        <v>808</v>
      </c>
      <c r="G68" s="31">
        <f t="shared" si="11"/>
        <v>41072.774752475249</v>
      </c>
      <c r="H68" s="31">
        <v>15</v>
      </c>
      <c r="I68" s="31">
        <v>46770.466666666667</v>
      </c>
      <c r="J68" s="31">
        <v>793</v>
      </c>
      <c r="K68" s="31">
        <v>40965</v>
      </c>
    </row>
    <row r="69" spans="1:11" x14ac:dyDescent="0.2">
      <c r="A69" s="24" t="s">
        <v>108</v>
      </c>
      <c r="B69" s="31">
        <f t="shared" si="9"/>
        <v>477</v>
      </c>
      <c r="C69" s="31">
        <f t="shared" si="1"/>
        <v>92602.672955974849</v>
      </c>
      <c r="D69" s="31">
        <v>471</v>
      </c>
      <c r="E69" s="31">
        <v>93215</v>
      </c>
      <c r="F69" s="31">
        <f t="shared" si="10"/>
        <v>6</v>
      </c>
      <c r="G69" s="31">
        <f t="shared" si="11"/>
        <v>44535</v>
      </c>
      <c r="H69" s="31">
        <v>6</v>
      </c>
      <c r="I69" s="31">
        <v>44535</v>
      </c>
      <c r="J69" s="31">
        <v>0</v>
      </c>
      <c r="K69" s="31">
        <v>0</v>
      </c>
    </row>
    <row r="70" spans="1:11" x14ac:dyDescent="0.2">
      <c r="A70" s="24" t="s">
        <v>109</v>
      </c>
      <c r="B70" s="31">
        <f t="shared" si="9"/>
        <v>791</v>
      </c>
      <c r="C70" s="31">
        <f t="shared" si="1"/>
        <v>62799.365360303411</v>
      </c>
      <c r="D70" s="31">
        <v>415</v>
      </c>
      <c r="E70" s="31">
        <v>100008</v>
      </c>
      <c r="F70" s="31">
        <f t="shared" si="10"/>
        <v>376</v>
      </c>
      <c r="G70" s="31">
        <f t="shared" si="11"/>
        <v>21731.324468085106</v>
      </c>
      <c r="H70" s="31">
        <v>2</v>
      </c>
      <c r="I70" s="31">
        <v>37500</v>
      </c>
      <c r="J70" s="31">
        <v>374</v>
      </c>
      <c r="K70" s="31">
        <v>21647</v>
      </c>
    </row>
    <row r="71" spans="1:11" x14ac:dyDescent="0.2">
      <c r="A71" s="24" t="s">
        <v>110</v>
      </c>
      <c r="B71" s="31">
        <f t="shared" si="9"/>
        <v>800</v>
      </c>
      <c r="C71" s="31">
        <f t="shared" si="1"/>
        <v>83522.720000000001</v>
      </c>
      <c r="D71" s="31">
        <v>563</v>
      </c>
      <c r="E71" s="31">
        <v>107682</v>
      </c>
      <c r="F71" s="31">
        <f t="shared" si="10"/>
        <v>237</v>
      </c>
      <c r="G71" s="31">
        <f t="shared" si="11"/>
        <v>26131.687763713082</v>
      </c>
      <c r="H71" s="31">
        <v>6</v>
      </c>
      <c r="I71" s="31">
        <v>46216.666666666664</v>
      </c>
      <c r="J71" s="31">
        <v>231</v>
      </c>
      <c r="K71" s="31">
        <v>25610</v>
      </c>
    </row>
    <row r="72" spans="1:11" x14ac:dyDescent="0.2">
      <c r="A72" s="24" t="s">
        <v>111</v>
      </c>
      <c r="B72" s="31">
        <f t="shared" si="9"/>
        <v>555</v>
      </c>
      <c r="C72" s="31">
        <f t="shared" si="1"/>
        <v>98823.747747747751</v>
      </c>
      <c r="D72" s="31">
        <v>545</v>
      </c>
      <c r="E72" s="31">
        <v>99738</v>
      </c>
      <c r="F72" s="31">
        <f t="shared" si="10"/>
        <v>10</v>
      </c>
      <c r="G72" s="31">
        <f t="shared" si="11"/>
        <v>48997</v>
      </c>
      <c r="H72" s="31">
        <v>10</v>
      </c>
      <c r="I72" s="31">
        <v>48997</v>
      </c>
      <c r="J72" s="31">
        <v>0</v>
      </c>
      <c r="K72" s="31">
        <v>0</v>
      </c>
    </row>
    <row r="73" spans="1:11" x14ac:dyDescent="0.2">
      <c r="A73" s="24" t="s">
        <v>112</v>
      </c>
      <c r="B73" s="31">
        <f t="shared" si="9"/>
        <v>940</v>
      </c>
      <c r="C73" s="31">
        <f t="shared" si="1"/>
        <v>71734.578723404251</v>
      </c>
      <c r="D73" s="31">
        <v>474</v>
      </c>
      <c r="E73" s="31">
        <v>114470</v>
      </c>
      <c r="F73" s="31">
        <f t="shared" si="10"/>
        <v>466</v>
      </c>
      <c r="G73" s="31">
        <f t="shared" si="11"/>
        <v>28265.502145922746</v>
      </c>
      <c r="H73" s="31">
        <v>10</v>
      </c>
      <c r="I73" s="31">
        <v>50450</v>
      </c>
      <c r="J73" s="31">
        <v>456</v>
      </c>
      <c r="K73" s="31">
        <v>27779</v>
      </c>
    </row>
    <row r="74" spans="1:11" x14ac:dyDescent="0.2">
      <c r="A74" s="24" t="s">
        <v>113</v>
      </c>
      <c r="B74" s="31">
        <f t="shared" si="9"/>
        <v>1593</v>
      </c>
      <c r="C74" s="31">
        <f t="shared" si="1"/>
        <v>66461.09039548022</v>
      </c>
      <c r="D74" s="31">
        <v>536</v>
      </c>
      <c r="E74" s="31">
        <v>116164</v>
      </c>
      <c r="F74" s="31">
        <f t="shared" si="10"/>
        <v>1057</v>
      </c>
      <c r="G74" s="31">
        <f t="shared" si="11"/>
        <v>41256.965941343427</v>
      </c>
      <c r="H74" s="31">
        <v>44</v>
      </c>
      <c r="I74" s="31">
        <v>47886.727272727272</v>
      </c>
      <c r="J74" s="31">
        <v>1013</v>
      </c>
      <c r="K74" s="31">
        <v>40969</v>
      </c>
    </row>
    <row r="75" spans="1:11" x14ac:dyDescent="0.2">
      <c r="A75" s="24" t="s">
        <v>114</v>
      </c>
      <c r="B75" s="31">
        <f t="shared" si="9"/>
        <v>1421</v>
      </c>
      <c r="C75" s="31">
        <f t="shared" si="1"/>
        <v>67810.524278676981</v>
      </c>
      <c r="D75" s="31">
        <v>586</v>
      </c>
      <c r="E75" s="31">
        <v>104273</v>
      </c>
      <c r="F75" s="31">
        <f t="shared" si="10"/>
        <v>835</v>
      </c>
      <c r="G75" s="31">
        <f t="shared" si="11"/>
        <v>42221.289820359285</v>
      </c>
      <c r="H75" s="31">
        <v>6</v>
      </c>
      <c r="I75" s="31">
        <v>55249</v>
      </c>
      <c r="J75" s="31">
        <v>829</v>
      </c>
      <c r="K75" s="31">
        <v>42127</v>
      </c>
    </row>
    <row r="76" spans="1:11" x14ac:dyDescent="0.2">
      <c r="A76" s="24" t="s">
        <v>115</v>
      </c>
      <c r="B76" s="31">
        <f t="shared" si="9"/>
        <v>1023</v>
      </c>
      <c r="C76" s="31">
        <f t="shared" si="1"/>
        <v>69344.708699902243</v>
      </c>
      <c r="D76" s="31">
        <v>450</v>
      </c>
      <c r="E76" s="31">
        <v>104135</v>
      </c>
      <c r="F76" s="31">
        <f t="shared" si="10"/>
        <v>573</v>
      </c>
      <c r="G76" s="31">
        <f t="shared" si="11"/>
        <v>42022.490401396164</v>
      </c>
      <c r="H76" s="31">
        <v>22</v>
      </c>
      <c r="I76" s="31">
        <v>65853</v>
      </c>
      <c r="J76" s="31">
        <v>551</v>
      </c>
      <c r="K76" s="31">
        <v>41071</v>
      </c>
    </row>
    <row r="77" spans="1:11" x14ac:dyDescent="0.2">
      <c r="A77" s="24" t="s">
        <v>116</v>
      </c>
      <c r="B77" s="31">
        <f t="shared" si="9"/>
        <v>1961</v>
      </c>
      <c r="C77" s="31">
        <f t="shared" si="1"/>
        <v>56812.292707802138</v>
      </c>
      <c r="D77" s="31">
        <v>561</v>
      </c>
      <c r="E77" s="31">
        <v>109242</v>
      </c>
      <c r="F77" s="31">
        <f t="shared" si="10"/>
        <v>1400</v>
      </c>
      <c r="G77" s="31">
        <f t="shared" si="11"/>
        <v>35802.959999999999</v>
      </c>
      <c r="H77" s="31">
        <v>34</v>
      </c>
      <c r="I77" s="31">
        <v>51430</v>
      </c>
      <c r="J77" s="31">
        <v>1366</v>
      </c>
      <c r="K77" s="31">
        <v>35414</v>
      </c>
    </row>
    <row r="78" spans="1:11" x14ac:dyDescent="0.2">
      <c r="A78" s="24" t="s">
        <v>117</v>
      </c>
      <c r="B78" s="31">
        <f t="shared" si="9"/>
        <v>625</v>
      </c>
      <c r="C78" s="31">
        <f t="shared" si="1"/>
        <v>95883.991999999998</v>
      </c>
      <c r="D78" s="31">
        <v>457</v>
      </c>
      <c r="E78" s="31">
        <v>117735</v>
      </c>
      <c r="F78" s="31">
        <f t="shared" si="10"/>
        <v>168</v>
      </c>
      <c r="G78" s="31">
        <f t="shared" si="11"/>
        <v>36444.047619047618</v>
      </c>
      <c r="H78" s="31">
        <v>8</v>
      </c>
      <c r="I78" s="31">
        <v>48125</v>
      </c>
      <c r="J78" s="31">
        <v>160</v>
      </c>
      <c r="K78" s="31">
        <v>35860</v>
      </c>
    </row>
    <row r="79" spans="1:11" x14ac:dyDescent="0.2">
      <c r="A79" s="24" t="s">
        <v>118</v>
      </c>
      <c r="B79" s="31">
        <f t="shared" si="9"/>
        <v>1190</v>
      </c>
      <c r="C79" s="31">
        <f t="shared" si="1"/>
        <v>83892.415126050415</v>
      </c>
      <c r="D79" s="31">
        <v>796</v>
      </c>
      <c r="E79" s="31">
        <v>109700</v>
      </c>
      <c r="F79" s="31">
        <f t="shared" si="10"/>
        <v>394</v>
      </c>
      <c r="G79" s="31">
        <f t="shared" si="11"/>
        <v>31753.233502538071</v>
      </c>
      <c r="H79" s="31">
        <v>34</v>
      </c>
      <c r="I79" s="31">
        <v>50687.470588235294</v>
      </c>
      <c r="J79" s="31">
        <v>360</v>
      </c>
      <c r="K79" s="31">
        <v>29965</v>
      </c>
    </row>
    <row r="80" spans="1:11" x14ac:dyDescent="0.2">
      <c r="A80" s="24" t="s">
        <v>119</v>
      </c>
      <c r="B80" s="31">
        <f t="shared" si="9"/>
        <v>944</v>
      </c>
      <c r="C80" s="31">
        <f t="shared" si="1"/>
        <v>86529.66525423729</v>
      </c>
      <c r="D80" s="31">
        <v>676</v>
      </c>
      <c r="E80" s="31">
        <v>104205</v>
      </c>
      <c r="F80" s="31">
        <f t="shared" si="10"/>
        <v>268</v>
      </c>
      <c r="G80" s="31">
        <f t="shared" si="11"/>
        <v>41945.611940298506</v>
      </c>
      <c r="H80" s="31">
        <v>16</v>
      </c>
      <c r="I80" s="31">
        <v>58855</v>
      </c>
      <c r="J80" s="31">
        <v>252</v>
      </c>
      <c r="K80" s="31">
        <v>40872</v>
      </c>
    </row>
    <row r="81" spans="1:11" x14ac:dyDescent="0.2">
      <c r="A81" s="24" t="s">
        <v>120</v>
      </c>
      <c r="B81" s="31">
        <f t="shared" si="9"/>
        <v>1037</v>
      </c>
      <c r="C81" s="31">
        <f t="shared" si="1"/>
        <v>93379.191899710699</v>
      </c>
      <c r="D81" s="31">
        <v>778</v>
      </c>
      <c r="E81" s="31">
        <v>112408</v>
      </c>
      <c r="F81" s="31">
        <f t="shared" si="10"/>
        <v>259</v>
      </c>
      <c r="G81" s="31">
        <f t="shared" si="11"/>
        <v>36219.2972972973</v>
      </c>
      <c r="H81" s="31">
        <v>22</v>
      </c>
      <c r="I81" s="31">
        <v>54482.272727272728</v>
      </c>
      <c r="J81" s="31">
        <v>237</v>
      </c>
      <c r="K81" s="31">
        <v>34524</v>
      </c>
    </row>
    <row r="82" spans="1:11" x14ac:dyDescent="0.2">
      <c r="A82" s="24" t="s">
        <v>121</v>
      </c>
      <c r="B82" s="31">
        <f t="shared" si="9"/>
        <v>1342</v>
      </c>
      <c r="C82" s="31">
        <f t="shared" si="1"/>
        <v>78386.433681073031</v>
      </c>
      <c r="D82" s="31">
        <v>812</v>
      </c>
      <c r="E82" s="31">
        <v>102622</v>
      </c>
      <c r="F82" s="31">
        <f t="shared" si="10"/>
        <v>530</v>
      </c>
      <c r="G82" s="31">
        <f t="shared" si="11"/>
        <v>41255.716981132078</v>
      </c>
      <c r="H82" s="31">
        <v>20</v>
      </c>
      <c r="I82" s="31">
        <v>45966</v>
      </c>
      <c r="J82" s="31">
        <v>510</v>
      </c>
      <c r="K82" s="31">
        <v>41071</v>
      </c>
    </row>
    <row r="83" spans="1:11" x14ac:dyDescent="0.2">
      <c r="A83" s="24" t="s">
        <v>122</v>
      </c>
      <c r="B83" s="31">
        <f t="shared" si="9"/>
        <v>1067</v>
      </c>
      <c r="C83" s="31">
        <f t="shared" ref="C83:C146" si="12">((+D83*E83)+(H83*I83)+(J83*K83))/B83</f>
        <v>97593.524835988748</v>
      </c>
      <c r="D83" s="31">
        <v>832</v>
      </c>
      <c r="E83" s="31">
        <v>107308</v>
      </c>
      <c r="F83" s="31">
        <f t="shared" si="10"/>
        <v>235</v>
      </c>
      <c r="G83" s="31">
        <f t="shared" si="11"/>
        <v>63200.148936170212</v>
      </c>
      <c r="H83" s="31">
        <v>40</v>
      </c>
      <c r="I83" s="31">
        <v>106174</v>
      </c>
      <c r="J83" s="31">
        <v>195</v>
      </c>
      <c r="K83" s="31">
        <v>54385</v>
      </c>
    </row>
    <row r="84" spans="1:11" x14ac:dyDescent="0.2">
      <c r="A84" s="24" t="s">
        <v>123</v>
      </c>
      <c r="B84" s="31">
        <f t="shared" si="9"/>
        <v>1273</v>
      </c>
      <c r="C84" s="31">
        <f t="shared" si="12"/>
        <v>74351.558523173604</v>
      </c>
      <c r="D84" s="31">
        <v>740</v>
      </c>
      <c r="E84" s="31">
        <v>106183</v>
      </c>
      <c r="F84" s="31">
        <f t="shared" si="10"/>
        <v>533</v>
      </c>
      <c r="G84" s="31">
        <f t="shared" si="11"/>
        <v>30157.812382739212</v>
      </c>
      <c r="H84" s="31">
        <v>32</v>
      </c>
      <c r="I84" s="31">
        <v>48003</v>
      </c>
      <c r="J84" s="31">
        <v>501</v>
      </c>
      <c r="K84" s="31">
        <v>29018</v>
      </c>
    </row>
    <row r="85" spans="1:11" x14ac:dyDescent="0.2">
      <c r="A85" s="24" t="s">
        <v>124</v>
      </c>
      <c r="B85" s="31">
        <f t="shared" si="9"/>
        <v>1475</v>
      </c>
      <c r="C85" s="31">
        <f t="shared" si="12"/>
        <v>66495.151186440678</v>
      </c>
      <c r="D85" s="31">
        <v>659</v>
      </c>
      <c r="E85" s="31">
        <v>106516</v>
      </c>
      <c r="F85" s="31">
        <f t="shared" si="10"/>
        <v>816</v>
      </c>
      <c r="G85" s="31">
        <f t="shared" si="11"/>
        <v>34174.392156862748</v>
      </c>
      <c r="H85" s="31">
        <v>56</v>
      </c>
      <c r="I85" s="31">
        <v>36609</v>
      </c>
      <c r="J85" s="31">
        <v>760</v>
      </c>
      <c r="K85" s="31">
        <v>33995</v>
      </c>
    </row>
    <row r="86" spans="1:11" x14ac:dyDescent="0.2">
      <c r="A86" s="24" t="s">
        <v>125</v>
      </c>
      <c r="B86" s="31">
        <f t="shared" si="9"/>
        <v>1134</v>
      </c>
      <c r="C86" s="31">
        <f t="shared" si="12"/>
        <v>83620.166666666672</v>
      </c>
      <c r="D86" s="31">
        <v>769</v>
      </c>
      <c r="E86" s="31">
        <v>108710</v>
      </c>
      <c r="F86" s="31">
        <f t="shared" si="10"/>
        <v>365</v>
      </c>
      <c r="G86" s="31">
        <f t="shared" si="11"/>
        <v>30759.668493150686</v>
      </c>
      <c r="H86" s="31">
        <v>56</v>
      </c>
      <c r="I86" s="31">
        <v>52283</v>
      </c>
      <c r="J86" s="31">
        <v>309</v>
      </c>
      <c r="K86" s="31">
        <v>26859</v>
      </c>
    </row>
    <row r="87" spans="1:11" x14ac:dyDescent="0.2">
      <c r="A87" s="24" t="s">
        <v>126</v>
      </c>
      <c r="B87" s="31">
        <f t="shared" si="9"/>
        <v>812</v>
      </c>
      <c r="C87" s="31">
        <f t="shared" si="12"/>
        <v>89133.960591133</v>
      </c>
      <c r="D87" s="31">
        <v>602</v>
      </c>
      <c r="E87" s="31">
        <v>104438</v>
      </c>
      <c r="F87" s="31">
        <f t="shared" si="10"/>
        <v>210</v>
      </c>
      <c r="G87" s="31">
        <f t="shared" si="11"/>
        <v>45262.380952380954</v>
      </c>
      <c r="H87" s="31">
        <v>18</v>
      </c>
      <c r="I87" s="31">
        <v>55837.111111111109</v>
      </c>
      <c r="J87" s="31">
        <v>192</v>
      </c>
      <c r="K87" s="31">
        <v>44271</v>
      </c>
    </row>
    <row r="88" spans="1:11" x14ac:dyDescent="0.2">
      <c r="A88" s="24" t="s">
        <v>127</v>
      </c>
      <c r="B88" s="31">
        <f t="shared" si="9"/>
        <v>1147</v>
      </c>
      <c r="C88" s="31">
        <f t="shared" si="12"/>
        <v>70115.865736704451</v>
      </c>
      <c r="D88" s="31">
        <v>555</v>
      </c>
      <c r="E88" s="31">
        <v>110800</v>
      </c>
      <c r="F88" s="31">
        <f t="shared" si="10"/>
        <v>592</v>
      </c>
      <c r="G88" s="31">
        <f t="shared" si="11"/>
        <v>31974.489864864863</v>
      </c>
      <c r="H88" s="31">
        <v>26</v>
      </c>
      <c r="I88" s="31">
        <v>67425.461538461532</v>
      </c>
      <c r="J88" s="31">
        <v>566</v>
      </c>
      <c r="K88" s="31">
        <v>30346</v>
      </c>
    </row>
    <row r="89" spans="1:11" x14ac:dyDescent="0.2">
      <c r="A89" s="24" t="s">
        <v>128</v>
      </c>
      <c r="B89" s="31">
        <f t="shared" ref="B89:B152" si="13">+D89+H89+J89</f>
        <v>953</v>
      </c>
      <c r="C89" s="31">
        <f t="shared" si="12"/>
        <v>66945.054564533057</v>
      </c>
      <c r="D89" s="31">
        <v>384</v>
      </c>
      <c r="E89" s="31">
        <v>108845</v>
      </c>
      <c r="F89" s="31">
        <f t="shared" si="10"/>
        <v>569</v>
      </c>
      <c r="G89" s="31">
        <f t="shared" si="11"/>
        <v>38668.114235500878</v>
      </c>
      <c r="H89" s="31">
        <v>60</v>
      </c>
      <c r="I89" s="31">
        <v>38966</v>
      </c>
      <c r="J89" s="31">
        <v>509</v>
      </c>
      <c r="K89" s="31">
        <v>38633</v>
      </c>
    </row>
    <row r="90" spans="1:11" x14ac:dyDescent="0.2">
      <c r="A90" s="24" t="s">
        <v>129</v>
      </c>
      <c r="B90" s="31">
        <f t="shared" si="13"/>
        <v>2034</v>
      </c>
      <c r="C90" s="31">
        <f t="shared" si="12"/>
        <v>53954.502458210423</v>
      </c>
      <c r="D90" s="31">
        <v>480</v>
      </c>
      <c r="E90" s="31">
        <v>109691</v>
      </c>
      <c r="F90" s="31">
        <f t="shared" si="10"/>
        <v>1554</v>
      </c>
      <c r="G90" s="31">
        <f t="shared" si="11"/>
        <v>36738.59588159588</v>
      </c>
      <c r="H90" s="31">
        <v>4</v>
      </c>
      <c r="I90" s="31">
        <v>37357</v>
      </c>
      <c r="J90" s="31">
        <v>1550</v>
      </c>
      <c r="K90" s="31">
        <v>36737</v>
      </c>
    </row>
    <row r="91" spans="1:11" x14ac:dyDescent="0.2">
      <c r="A91" s="24" t="s">
        <v>130</v>
      </c>
      <c r="B91" s="31">
        <f t="shared" si="13"/>
        <v>876</v>
      </c>
      <c r="C91" s="31">
        <f t="shared" si="12"/>
        <v>79695.561643835623</v>
      </c>
      <c r="D91" s="31">
        <v>486</v>
      </c>
      <c r="E91" s="31">
        <v>107843</v>
      </c>
      <c r="F91" s="31">
        <f t="shared" si="10"/>
        <v>390</v>
      </c>
      <c r="G91" s="31">
        <f t="shared" si="11"/>
        <v>44619.523076923077</v>
      </c>
      <c r="H91" s="31">
        <v>16</v>
      </c>
      <c r="I91" s="31">
        <v>62350</v>
      </c>
      <c r="J91" s="31">
        <v>374</v>
      </c>
      <c r="K91" s="31">
        <v>43861</v>
      </c>
    </row>
    <row r="92" spans="1:11" x14ac:dyDescent="0.2">
      <c r="A92" s="24" t="s">
        <v>131</v>
      </c>
      <c r="B92" s="31">
        <f t="shared" si="13"/>
        <v>740</v>
      </c>
      <c r="C92" s="31">
        <f t="shared" si="12"/>
        <v>89104.740540540544</v>
      </c>
      <c r="D92" s="31">
        <v>512</v>
      </c>
      <c r="E92" s="31">
        <v>110203</v>
      </c>
      <c r="F92" s="31">
        <f t="shared" si="10"/>
        <v>228</v>
      </c>
      <c r="G92" s="31">
        <f t="shared" si="11"/>
        <v>41726.192982456138</v>
      </c>
      <c r="H92" s="31">
        <v>14</v>
      </c>
      <c r="I92" s="31">
        <v>57397</v>
      </c>
      <c r="J92" s="31">
        <v>214</v>
      </c>
      <c r="K92" s="31">
        <v>40701</v>
      </c>
    </row>
    <row r="93" spans="1:11" x14ac:dyDescent="0.2">
      <c r="A93" s="24" t="s">
        <v>132</v>
      </c>
      <c r="B93" s="31">
        <f t="shared" si="13"/>
        <v>1128</v>
      </c>
      <c r="C93" s="31">
        <f t="shared" si="12"/>
        <v>69969.291666666672</v>
      </c>
      <c r="D93" s="31">
        <v>581</v>
      </c>
      <c r="E93" s="31">
        <v>107942</v>
      </c>
      <c r="F93" s="31">
        <f t="shared" si="10"/>
        <v>547</v>
      </c>
      <c r="G93" s="31">
        <f t="shared" si="11"/>
        <v>29636.305301645338</v>
      </c>
      <c r="H93" s="31">
        <v>26</v>
      </c>
      <c r="I93" s="31">
        <v>58077</v>
      </c>
      <c r="J93" s="31">
        <v>521</v>
      </c>
      <c r="K93" s="31">
        <v>28217</v>
      </c>
    </row>
    <row r="94" spans="1:11" x14ac:dyDescent="0.2">
      <c r="A94" s="24" t="s">
        <v>133</v>
      </c>
      <c r="B94" s="31">
        <f t="shared" si="13"/>
        <v>1501</v>
      </c>
      <c r="C94" s="31">
        <f t="shared" si="12"/>
        <v>72480.43504330446</v>
      </c>
      <c r="D94" s="31">
        <v>654</v>
      </c>
      <c r="E94" s="31">
        <v>108179</v>
      </c>
      <c r="F94" s="31">
        <f t="shared" si="10"/>
        <v>847</v>
      </c>
      <c r="G94" s="31">
        <f t="shared" si="11"/>
        <v>44916.253837072021</v>
      </c>
      <c r="H94" s="31">
        <v>48</v>
      </c>
      <c r="I94" s="31">
        <v>41042</v>
      </c>
      <c r="J94" s="31">
        <v>799</v>
      </c>
      <c r="K94" s="31">
        <v>45149</v>
      </c>
    </row>
    <row r="95" spans="1:11" x14ac:dyDescent="0.2">
      <c r="A95" s="24" t="s">
        <v>134</v>
      </c>
      <c r="B95" s="31">
        <f t="shared" si="13"/>
        <v>695</v>
      </c>
      <c r="C95" s="31">
        <f t="shared" si="12"/>
        <v>102630.91942446043</v>
      </c>
      <c r="D95" s="31">
        <v>669</v>
      </c>
      <c r="E95" s="31">
        <v>104667</v>
      </c>
      <c r="F95" s="31">
        <f t="shared" si="10"/>
        <v>26</v>
      </c>
      <c r="G95" s="31">
        <f t="shared" si="11"/>
        <v>50241</v>
      </c>
      <c r="H95" s="31">
        <v>26</v>
      </c>
      <c r="I95" s="31">
        <v>50241</v>
      </c>
      <c r="J95" s="31">
        <v>0</v>
      </c>
      <c r="K95" s="31">
        <v>0</v>
      </c>
    </row>
    <row r="96" spans="1:11" x14ac:dyDescent="0.2">
      <c r="A96" s="24" t="s">
        <v>135</v>
      </c>
      <c r="B96" s="31">
        <f t="shared" si="13"/>
        <v>781</v>
      </c>
      <c r="C96" s="31">
        <f t="shared" si="12"/>
        <v>90629.868117797698</v>
      </c>
      <c r="D96" s="31">
        <v>612</v>
      </c>
      <c r="E96" s="31">
        <v>101754</v>
      </c>
      <c r="F96" s="31">
        <f t="shared" si="10"/>
        <v>169</v>
      </c>
      <c r="G96" s="31">
        <f t="shared" si="11"/>
        <v>50346.029585798817</v>
      </c>
      <c r="H96" s="31">
        <v>8</v>
      </c>
      <c r="I96" s="31">
        <v>50729</v>
      </c>
      <c r="J96" s="31">
        <v>161</v>
      </c>
      <c r="K96" s="31">
        <v>50327</v>
      </c>
    </row>
    <row r="97" spans="1:11" x14ac:dyDescent="0.2">
      <c r="A97" s="24" t="s">
        <v>136</v>
      </c>
      <c r="B97" s="31">
        <f t="shared" si="13"/>
        <v>707</v>
      </c>
      <c r="C97" s="31">
        <f t="shared" si="12"/>
        <v>88060.007072135792</v>
      </c>
      <c r="D97" s="31">
        <v>503</v>
      </c>
      <c r="E97" s="31">
        <v>102127</v>
      </c>
      <c r="F97" s="31">
        <f t="shared" si="10"/>
        <v>204</v>
      </c>
      <c r="G97" s="31">
        <f t="shared" si="11"/>
        <v>53375.215686274511</v>
      </c>
      <c r="H97" s="31">
        <v>204</v>
      </c>
      <c r="I97" s="31">
        <v>53375.215686274511</v>
      </c>
      <c r="J97" s="31">
        <v>0</v>
      </c>
      <c r="K97" s="31">
        <v>0</v>
      </c>
    </row>
    <row r="98" spans="1:11" x14ac:dyDescent="0.2">
      <c r="A98" s="24" t="s">
        <v>137</v>
      </c>
      <c r="B98" s="31">
        <f t="shared" si="13"/>
        <v>825</v>
      </c>
      <c r="C98" s="31">
        <f t="shared" si="12"/>
        <v>85970.570909090908</v>
      </c>
      <c r="D98" s="31">
        <v>579</v>
      </c>
      <c r="E98" s="31">
        <v>104609</v>
      </c>
      <c r="F98" s="31">
        <f t="shared" si="10"/>
        <v>246</v>
      </c>
      <c r="G98" s="31">
        <f t="shared" si="11"/>
        <v>42102.07317073171</v>
      </c>
      <c r="H98" s="31">
        <v>6</v>
      </c>
      <c r="I98" s="31">
        <v>68785</v>
      </c>
      <c r="J98" s="31">
        <v>240</v>
      </c>
      <c r="K98" s="31">
        <v>41435</v>
      </c>
    </row>
    <row r="99" spans="1:11" x14ac:dyDescent="0.2">
      <c r="A99" s="24" t="s">
        <v>138</v>
      </c>
      <c r="B99" s="31">
        <f t="shared" si="13"/>
        <v>994</v>
      </c>
      <c r="C99" s="31">
        <f t="shared" si="12"/>
        <v>82977.661971830981</v>
      </c>
      <c r="D99" s="31">
        <v>609</v>
      </c>
      <c r="E99" s="31">
        <v>109080</v>
      </c>
      <c r="F99" s="31">
        <f t="shared" si="10"/>
        <v>385</v>
      </c>
      <c r="G99" s="31">
        <f t="shared" si="11"/>
        <v>41688.509090909094</v>
      </c>
      <c r="H99" s="31">
        <v>28</v>
      </c>
      <c r="I99" s="31">
        <v>134107</v>
      </c>
      <c r="J99" s="31">
        <v>357</v>
      </c>
      <c r="K99" s="31">
        <v>34440</v>
      </c>
    </row>
    <row r="100" spans="1:11" x14ac:dyDescent="0.2">
      <c r="A100" s="24" t="s">
        <v>139</v>
      </c>
      <c r="B100" s="31">
        <f t="shared" si="13"/>
        <v>1372</v>
      </c>
      <c r="C100" s="31">
        <f t="shared" si="12"/>
        <v>66955.119533527701</v>
      </c>
      <c r="D100" s="31">
        <v>584</v>
      </c>
      <c r="E100" s="31">
        <v>106989</v>
      </c>
      <c r="F100" s="31">
        <f t="shared" si="10"/>
        <v>788</v>
      </c>
      <c r="G100" s="31">
        <f t="shared" si="11"/>
        <v>37285.340101522845</v>
      </c>
      <c r="H100" s="31">
        <v>12</v>
      </c>
      <c r="I100" s="31">
        <v>102814.66666666667</v>
      </c>
      <c r="J100" s="31">
        <v>776</v>
      </c>
      <c r="K100" s="31">
        <v>36272</v>
      </c>
    </row>
    <row r="101" spans="1:11" x14ac:dyDescent="0.2">
      <c r="A101" s="24" t="s">
        <v>140</v>
      </c>
      <c r="B101" s="31">
        <f t="shared" si="13"/>
        <v>798</v>
      </c>
      <c r="C101" s="31">
        <f t="shared" si="12"/>
        <v>77892.766917293236</v>
      </c>
      <c r="D101" s="31">
        <v>404</v>
      </c>
      <c r="E101" s="31">
        <v>113083</v>
      </c>
      <c r="F101" s="31">
        <f t="shared" si="10"/>
        <v>394</v>
      </c>
      <c r="G101" s="31">
        <f t="shared" si="11"/>
        <v>41809.380710659898</v>
      </c>
      <c r="H101" s="31">
        <v>10</v>
      </c>
      <c r="I101" s="31">
        <v>74579.199999999997</v>
      </c>
      <c r="J101" s="31">
        <v>384</v>
      </c>
      <c r="K101" s="31">
        <v>40956</v>
      </c>
    </row>
    <row r="102" spans="1:11" x14ac:dyDescent="0.2">
      <c r="A102" s="24" t="s">
        <v>141</v>
      </c>
      <c r="B102" s="31">
        <f t="shared" si="13"/>
        <v>940</v>
      </c>
      <c r="C102" s="31">
        <f t="shared" si="12"/>
        <v>81221.085106382976</v>
      </c>
      <c r="D102" s="31">
        <v>562</v>
      </c>
      <c r="E102" s="31">
        <v>105186</v>
      </c>
      <c r="F102" s="31">
        <f t="shared" si="10"/>
        <v>378</v>
      </c>
      <c r="G102" s="31">
        <f t="shared" si="11"/>
        <v>45590.708994708992</v>
      </c>
      <c r="H102" s="31">
        <v>6</v>
      </c>
      <c r="I102" s="31">
        <v>52578.666666666664</v>
      </c>
      <c r="J102" s="31">
        <v>372</v>
      </c>
      <c r="K102" s="31">
        <v>45478</v>
      </c>
    </row>
    <row r="103" spans="1:11" x14ac:dyDescent="0.2">
      <c r="A103" s="24" t="s">
        <v>142</v>
      </c>
      <c r="B103" s="31">
        <f t="shared" si="13"/>
        <v>557</v>
      </c>
      <c r="C103" s="31">
        <f t="shared" si="12"/>
        <v>107126</v>
      </c>
      <c r="D103" s="31">
        <v>557</v>
      </c>
      <c r="E103" s="31">
        <v>107126</v>
      </c>
      <c r="F103" s="31"/>
      <c r="G103" s="31"/>
      <c r="H103" s="31">
        <v>0</v>
      </c>
      <c r="I103" s="31">
        <v>0</v>
      </c>
      <c r="J103" s="31">
        <v>0</v>
      </c>
      <c r="K103" s="31">
        <v>0</v>
      </c>
    </row>
    <row r="104" spans="1:11" x14ac:dyDescent="0.2">
      <c r="A104" s="24" t="s">
        <v>143</v>
      </c>
      <c r="B104" s="31">
        <f t="shared" si="13"/>
        <v>751</v>
      </c>
      <c r="C104" s="31">
        <f t="shared" si="12"/>
        <v>95579.608521970702</v>
      </c>
      <c r="D104" s="31">
        <v>622</v>
      </c>
      <c r="E104" s="31">
        <v>106245</v>
      </c>
      <c r="F104" s="31">
        <f t="shared" si="10"/>
        <v>129</v>
      </c>
      <c r="G104" s="31">
        <f t="shared" si="11"/>
        <v>44154.232558139534</v>
      </c>
      <c r="H104" s="31">
        <v>10</v>
      </c>
      <c r="I104" s="31">
        <v>43800</v>
      </c>
      <c r="J104" s="31">
        <v>119</v>
      </c>
      <c r="K104" s="31">
        <v>44184</v>
      </c>
    </row>
    <row r="105" spans="1:11" x14ac:dyDescent="0.2">
      <c r="A105" s="24" t="s">
        <v>144</v>
      </c>
      <c r="B105" s="31">
        <f t="shared" si="13"/>
        <v>1214</v>
      </c>
      <c r="C105" s="31">
        <f t="shared" si="12"/>
        <v>80472.283360790781</v>
      </c>
      <c r="D105" s="31">
        <v>761</v>
      </c>
      <c r="E105" s="31">
        <v>111893</v>
      </c>
      <c r="F105" s="31">
        <f t="shared" si="10"/>
        <v>453</v>
      </c>
      <c r="G105" s="31">
        <f t="shared" si="11"/>
        <v>27688.253863134658</v>
      </c>
      <c r="H105" s="31">
        <v>9</v>
      </c>
      <c r="I105" s="31">
        <v>52860.777777777781</v>
      </c>
      <c r="J105" s="31">
        <v>444</v>
      </c>
      <c r="K105" s="31">
        <v>27178</v>
      </c>
    </row>
    <row r="106" spans="1:11" x14ac:dyDescent="0.2">
      <c r="A106" s="24" t="s">
        <v>145</v>
      </c>
      <c r="B106" s="31">
        <f t="shared" si="13"/>
        <v>1077</v>
      </c>
      <c r="C106" s="31">
        <f t="shared" si="12"/>
        <v>85199.023212627668</v>
      </c>
      <c r="D106" s="31">
        <v>835</v>
      </c>
      <c r="E106" s="31">
        <v>103582</v>
      </c>
      <c r="F106" s="31">
        <f t="shared" si="10"/>
        <v>242</v>
      </c>
      <c r="G106" s="31">
        <f t="shared" si="11"/>
        <v>21770.157024793389</v>
      </c>
      <c r="H106" s="31">
        <v>6</v>
      </c>
      <c r="I106" s="31">
        <v>96667</v>
      </c>
      <c r="J106" s="31">
        <v>236</v>
      </c>
      <c r="K106" s="31">
        <v>19866</v>
      </c>
    </row>
    <row r="107" spans="1:11" x14ac:dyDescent="0.2">
      <c r="A107" s="24" t="s">
        <v>146</v>
      </c>
      <c r="B107" s="31">
        <f t="shared" si="13"/>
        <v>782</v>
      </c>
      <c r="C107" s="31">
        <f t="shared" si="12"/>
        <v>102586</v>
      </c>
      <c r="D107" s="31">
        <v>782</v>
      </c>
      <c r="E107" s="31">
        <v>102586</v>
      </c>
      <c r="F107" s="31"/>
      <c r="G107" s="31"/>
      <c r="H107" s="31">
        <v>0</v>
      </c>
      <c r="I107" s="31">
        <v>0</v>
      </c>
      <c r="J107" s="31">
        <v>0</v>
      </c>
      <c r="K107" s="31">
        <v>0</v>
      </c>
    </row>
    <row r="108" spans="1:11" x14ac:dyDescent="0.2">
      <c r="A108" s="24" t="s">
        <v>147</v>
      </c>
      <c r="B108" s="31">
        <f t="shared" si="13"/>
        <v>1269</v>
      </c>
      <c r="C108" s="31">
        <f t="shared" si="12"/>
        <v>84384.250591016549</v>
      </c>
      <c r="D108" s="31">
        <v>820</v>
      </c>
      <c r="E108" s="31">
        <v>110880</v>
      </c>
      <c r="F108" s="31">
        <f t="shared" si="10"/>
        <v>449</v>
      </c>
      <c r="G108" s="31">
        <f t="shared" si="11"/>
        <v>35995.576837416484</v>
      </c>
      <c r="H108" s="31">
        <v>92</v>
      </c>
      <c r="I108" s="31">
        <v>53199.782608695656</v>
      </c>
      <c r="J108" s="31">
        <v>357</v>
      </c>
      <c r="K108" s="31">
        <v>31562</v>
      </c>
    </row>
    <row r="109" spans="1:11" x14ac:dyDescent="0.2">
      <c r="A109" s="24" t="s">
        <v>148</v>
      </c>
      <c r="B109" s="31">
        <f t="shared" si="13"/>
        <v>1118</v>
      </c>
      <c r="C109" s="31">
        <f t="shared" si="12"/>
        <v>80853.244186046519</v>
      </c>
      <c r="D109" s="31">
        <v>744</v>
      </c>
      <c r="E109" s="31">
        <v>110132</v>
      </c>
      <c r="F109" s="31">
        <f t="shared" si="10"/>
        <v>374</v>
      </c>
      <c r="G109" s="31">
        <f t="shared" si="11"/>
        <v>22608.874331550804</v>
      </c>
      <c r="H109" s="31">
        <v>21</v>
      </c>
      <c r="I109" s="31">
        <v>52679</v>
      </c>
      <c r="J109" s="31">
        <v>353</v>
      </c>
      <c r="K109" s="31">
        <v>20820</v>
      </c>
    </row>
    <row r="110" spans="1:11" x14ac:dyDescent="0.2">
      <c r="A110" s="24" t="s">
        <v>149</v>
      </c>
      <c r="B110" s="31">
        <f t="shared" si="13"/>
        <v>888</v>
      </c>
      <c r="C110" s="31">
        <f t="shared" si="12"/>
        <v>99310.504504504512</v>
      </c>
      <c r="D110" s="31">
        <v>686</v>
      </c>
      <c r="E110" s="31">
        <v>111663</v>
      </c>
      <c r="F110" s="31">
        <f t="shared" si="10"/>
        <v>202</v>
      </c>
      <c r="G110" s="31">
        <f t="shared" si="11"/>
        <v>57360.940594059408</v>
      </c>
      <c r="H110" s="31">
        <v>71</v>
      </c>
      <c r="I110" s="31">
        <v>52436.338028169012</v>
      </c>
      <c r="J110" s="31">
        <v>131</v>
      </c>
      <c r="K110" s="31">
        <v>60030</v>
      </c>
    </row>
    <row r="111" spans="1:11" x14ac:dyDescent="0.2">
      <c r="A111" s="24" t="s">
        <v>150</v>
      </c>
      <c r="B111" s="31">
        <f t="shared" si="13"/>
        <v>2777</v>
      </c>
      <c r="C111" s="31">
        <f t="shared" si="12"/>
        <v>54860.290961469211</v>
      </c>
      <c r="D111" s="31">
        <v>704</v>
      </c>
      <c r="E111" s="31">
        <v>105279</v>
      </c>
      <c r="F111" s="31">
        <f t="shared" si="10"/>
        <v>2073</v>
      </c>
      <c r="G111" s="31">
        <f t="shared" si="11"/>
        <v>37737.873613121083</v>
      </c>
      <c r="H111" s="31">
        <v>61</v>
      </c>
      <c r="I111" s="31">
        <v>29487.803278688523</v>
      </c>
      <c r="J111" s="31">
        <v>2012</v>
      </c>
      <c r="K111" s="31">
        <v>37988</v>
      </c>
    </row>
    <row r="112" spans="1:11" x14ac:dyDescent="0.2">
      <c r="A112" s="24" t="s">
        <v>151</v>
      </c>
      <c r="B112" s="31">
        <f t="shared" si="13"/>
        <v>1679</v>
      </c>
      <c r="C112" s="31">
        <f t="shared" si="12"/>
        <v>64348.852293031567</v>
      </c>
      <c r="D112" s="31">
        <v>728</v>
      </c>
      <c r="E112" s="31">
        <v>106459</v>
      </c>
      <c r="F112" s="31">
        <f t="shared" si="10"/>
        <v>951</v>
      </c>
      <c r="G112" s="31">
        <f t="shared" si="11"/>
        <v>32113.113564668769</v>
      </c>
      <c r="H112" s="31">
        <v>18</v>
      </c>
      <c r="I112" s="31">
        <v>51712</v>
      </c>
      <c r="J112" s="31">
        <v>933</v>
      </c>
      <c r="K112" s="31">
        <v>31735</v>
      </c>
    </row>
    <row r="113" spans="1:11" x14ac:dyDescent="0.2">
      <c r="A113" s="24" t="s">
        <v>152</v>
      </c>
      <c r="B113" s="31">
        <f t="shared" si="13"/>
        <v>653</v>
      </c>
      <c r="C113" s="31">
        <f t="shared" si="12"/>
        <v>103829.00918836141</v>
      </c>
      <c r="D113" s="31">
        <v>649</v>
      </c>
      <c r="E113" s="31">
        <v>104207</v>
      </c>
      <c r="F113" s="31">
        <f t="shared" si="10"/>
        <v>4</v>
      </c>
      <c r="G113" s="31">
        <f t="shared" si="11"/>
        <v>42500</v>
      </c>
      <c r="H113" s="31">
        <v>4</v>
      </c>
      <c r="I113" s="31">
        <v>42500</v>
      </c>
      <c r="J113" s="31">
        <v>0</v>
      </c>
      <c r="K113" s="31">
        <v>0</v>
      </c>
    </row>
    <row r="114" spans="1:11" x14ac:dyDescent="0.2">
      <c r="A114" s="24" t="s">
        <v>153</v>
      </c>
      <c r="B114" s="31">
        <f t="shared" si="13"/>
        <v>689</v>
      </c>
      <c r="C114" s="31">
        <f t="shared" si="12"/>
        <v>111084.32946298984</v>
      </c>
      <c r="D114" s="31">
        <v>663</v>
      </c>
      <c r="E114" s="31">
        <v>114225</v>
      </c>
      <c r="F114" s="31">
        <f t="shared" si="10"/>
        <v>26</v>
      </c>
      <c r="G114" s="31">
        <f t="shared" si="11"/>
        <v>30997.23076923077</v>
      </c>
      <c r="H114" s="31">
        <v>2</v>
      </c>
      <c r="I114" s="31">
        <v>65500</v>
      </c>
      <c r="J114" s="31">
        <v>24</v>
      </c>
      <c r="K114" s="31">
        <v>28122</v>
      </c>
    </row>
    <row r="115" spans="1:11" x14ac:dyDescent="0.2">
      <c r="A115" s="24" t="s">
        <v>154</v>
      </c>
      <c r="B115" s="31">
        <f t="shared" si="13"/>
        <v>1398</v>
      </c>
      <c r="C115" s="31">
        <f t="shared" si="12"/>
        <v>65879.187410586557</v>
      </c>
      <c r="D115" s="31">
        <v>553</v>
      </c>
      <c r="E115" s="31">
        <v>112410</v>
      </c>
      <c r="F115" s="31">
        <f t="shared" si="10"/>
        <v>845</v>
      </c>
      <c r="G115" s="31">
        <f t="shared" si="11"/>
        <v>35427.661538461536</v>
      </c>
      <c r="H115" s="31">
        <v>22</v>
      </c>
      <c r="I115" s="31">
        <v>71252.909090909088</v>
      </c>
      <c r="J115" s="31">
        <v>823</v>
      </c>
      <c r="K115" s="31">
        <v>34470</v>
      </c>
    </row>
    <row r="116" spans="1:11" x14ac:dyDescent="0.2">
      <c r="A116" s="24" t="s">
        <v>155</v>
      </c>
      <c r="B116" s="31">
        <f t="shared" si="13"/>
        <v>1216</v>
      </c>
      <c r="C116" s="31">
        <f t="shared" si="12"/>
        <v>81368.046052631573</v>
      </c>
      <c r="D116" s="31">
        <v>666</v>
      </c>
      <c r="E116" s="31">
        <v>113956</v>
      </c>
      <c r="F116" s="31">
        <f t="shared" si="10"/>
        <v>550</v>
      </c>
      <c r="G116" s="31">
        <f t="shared" si="11"/>
        <v>41906.996363636361</v>
      </c>
      <c r="H116" s="31">
        <v>20</v>
      </c>
      <c r="I116" s="31">
        <v>59529.4</v>
      </c>
      <c r="J116" s="31">
        <v>530</v>
      </c>
      <c r="K116" s="31">
        <v>41242</v>
      </c>
    </row>
    <row r="117" spans="1:11" x14ac:dyDescent="0.2">
      <c r="A117" s="24" t="s">
        <v>156</v>
      </c>
      <c r="B117" s="31">
        <f t="shared" si="13"/>
        <v>1084</v>
      </c>
      <c r="C117" s="31">
        <f t="shared" si="12"/>
        <v>97279.389298892987</v>
      </c>
      <c r="D117" s="31">
        <v>867</v>
      </c>
      <c r="E117" s="31">
        <v>110627</v>
      </c>
      <c r="F117" s="31">
        <f t="shared" si="10"/>
        <v>217</v>
      </c>
      <c r="G117" s="31">
        <f t="shared" si="11"/>
        <v>43950.456221198154</v>
      </c>
      <c r="H117" s="31">
        <v>70</v>
      </c>
      <c r="I117" s="31">
        <v>44512.114285714284</v>
      </c>
      <c r="J117" s="31">
        <v>147</v>
      </c>
      <c r="K117" s="31">
        <v>43683</v>
      </c>
    </row>
    <row r="118" spans="1:11" x14ac:dyDescent="0.2">
      <c r="A118" s="24" t="s">
        <v>157</v>
      </c>
      <c r="B118" s="31">
        <f t="shared" si="13"/>
        <v>1302</v>
      </c>
      <c r="C118" s="31">
        <f t="shared" si="12"/>
        <v>92206.806451612909</v>
      </c>
      <c r="D118" s="31">
        <v>816</v>
      </c>
      <c r="E118" s="31">
        <v>118184</v>
      </c>
      <c r="F118" s="31">
        <f t="shared" si="10"/>
        <v>486</v>
      </c>
      <c r="G118" s="31">
        <f t="shared" si="11"/>
        <v>48590.777777777781</v>
      </c>
      <c r="H118" s="31">
        <v>4</v>
      </c>
      <c r="I118" s="31">
        <v>83750</v>
      </c>
      <c r="J118" s="31">
        <v>482</v>
      </c>
      <c r="K118" s="31">
        <v>48299</v>
      </c>
    </row>
    <row r="119" spans="1:11" x14ac:dyDescent="0.2">
      <c r="A119" s="24" t="s">
        <v>158</v>
      </c>
      <c r="B119" s="31">
        <f t="shared" si="13"/>
        <v>1805</v>
      </c>
      <c r="C119" s="31">
        <f t="shared" si="12"/>
        <v>72340.003324099729</v>
      </c>
      <c r="D119" s="31">
        <v>843</v>
      </c>
      <c r="E119" s="31">
        <v>104946</v>
      </c>
      <c r="F119" s="31">
        <f t="shared" si="10"/>
        <v>962</v>
      </c>
      <c r="G119" s="31">
        <f t="shared" si="11"/>
        <v>43767.388773388775</v>
      </c>
      <c r="H119" s="31">
        <v>34</v>
      </c>
      <c r="I119" s="31">
        <v>55814.705882352944</v>
      </c>
      <c r="J119" s="31">
        <v>928</v>
      </c>
      <c r="K119" s="31">
        <v>43326</v>
      </c>
    </row>
    <row r="120" spans="1:11" x14ac:dyDescent="0.2">
      <c r="A120" s="24" t="s">
        <v>159</v>
      </c>
      <c r="B120" s="31">
        <f t="shared" si="13"/>
        <v>1115</v>
      </c>
      <c r="C120" s="31">
        <f t="shared" si="12"/>
        <v>95609.770403587449</v>
      </c>
      <c r="D120" s="31">
        <v>822</v>
      </c>
      <c r="E120" s="31">
        <v>116552</v>
      </c>
      <c r="F120" s="31">
        <f t="shared" ref="F120:F183" si="14">+H120+J120</f>
        <v>293</v>
      </c>
      <c r="G120" s="31">
        <f t="shared" ref="G120:G183" si="15">((+H120*I120)+(J120*K120))/F120</f>
        <v>36857.167235494882</v>
      </c>
      <c r="H120" s="31">
        <v>18</v>
      </c>
      <c r="I120" s="31">
        <v>36355.555555555555</v>
      </c>
      <c r="J120" s="31">
        <v>275</v>
      </c>
      <c r="K120" s="31">
        <v>36890</v>
      </c>
    </row>
    <row r="121" spans="1:11" x14ac:dyDescent="0.2">
      <c r="A121" s="24" t="s">
        <v>160</v>
      </c>
      <c r="B121" s="31">
        <f t="shared" si="13"/>
        <v>1002</v>
      </c>
      <c r="C121" s="31">
        <f t="shared" si="12"/>
        <v>99349.618762475046</v>
      </c>
      <c r="D121" s="31">
        <v>645</v>
      </c>
      <c r="E121" s="31">
        <v>130177</v>
      </c>
      <c r="F121" s="31">
        <f t="shared" si="14"/>
        <v>357</v>
      </c>
      <c r="G121" s="31">
        <f t="shared" si="15"/>
        <v>43653.08963585434</v>
      </c>
      <c r="H121" s="31">
        <v>50</v>
      </c>
      <c r="I121" s="31">
        <v>72045</v>
      </c>
      <c r="J121" s="31">
        <v>307</v>
      </c>
      <c r="K121" s="31">
        <v>39029</v>
      </c>
    </row>
    <row r="122" spans="1:11" x14ac:dyDescent="0.2">
      <c r="A122" s="24" t="s">
        <v>161</v>
      </c>
      <c r="B122" s="31">
        <f t="shared" si="13"/>
        <v>1770</v>
      </c>
      <c r="C122" s="31">
        <f t="shared" si="12"/>
        <v>77808.504519774011</v>
      </c>
      <c r="D122" s="31">
        <v>739</v>
      </c>
      <c r="E122" s="31">
        <v>121632</v>
      </c>
      <c r="F122" s="31">
        <f t="shared" si="14"/>
        <v>1031</v>
      </c>
      <c r="G122" s="31">
        <f t="shared" si="15"/>
        <v>46396.707080504362</v>
      </c>
      <c r="H122" s="31">
        <v>26</v>
      </c>
      <c r="I122" s="31">
        <v>61615</v>
      </c>
      <c r="J122" s="31">
        <v>1005</v>
      </c>
      <c r="K122" s="31">
        <v>46003</v>
      </c>
    </row>
    <row r="123" spans="1:11" x14ac:dyDescent="0.2">
      <c r="A123" s="24" t="s">
        <v>162</v>
      </c>
      <c r="B123" s="31">
        <f t="shared" si="13"/>
        <v>1186</v>
      </c>
      <c r="C123" s="31">
        <f t="shared" si="12"/>
        <v>83474.15767284992</v>
      </c>
      <c r="D123" s="31">
        <v>693</v>
      </c>
      <c r="E123" s="31">
        <v>121659</v>
      </c>
      <c r="F123" s="31">
        <f t="shared" si="14"/>
        <v>493</v>
      </c>
      <c r="G123" s="31">
        <f t="shared" si="15"/>
        <v>29798.507099391481</v>
      </c>
      <c r="H123" s="31">
        <v>8</v>
      </c>
      <c r="I123" s="31">
        <v>73358</v>
      </c>
      <c r="J123" s="31">
        <v>485</v>
      </c>
      <c r="K123" s="31">
        <v>29080</v>
      </c>
    </row>
    <row r="124" spans="1:11" x14ac:dyDescent="0.2">
      <c r="A124" s="24" t="s">
        <v>163</v>
      </c>
      <c r="B124" s="31">
        <f t="shared" si="13"/>
        <v>2479</v>
      </c>
      <c r="C124" s="31">
        <f t="shared" si="12"/>
        <v>57431.445744251716</v>
      </c>
      <c r="D124" s="31">
        <v>529</v>
      </c>
      <c r="E124" s="31">
        <v>132346</v>
      </c>
      <c r="F124" s="31">
        <f t="shared" si="14"/>
        <v>1950</v>
      </c>
      <c r="G124" s="31">
        <f t="shared" si="15"/>
        <v>37108.471794871795</v>
      </c>
      <c r="H124" s="31">
        <v>8</v>
      </c>
      <c r="I124" s="31">
        <v>280944</v>
      </c>
      <c r="J124" s="31">
        <v>1942</v>
      </c>
      <c r="K124" s="31">
        <v>36104</v>
      </c>
    </row>
    <row r="125" spans="1:11" x14ac:dyDescent="0.2">
      <c r="A125" s="24" t="s">
        <v>164</v>
      </c>
      <c r="B125" s="31">
        <f t="shared" si="13"/>
        <v>733</v>
      </c>
      <c r="C125" s="31">
        <f t="shared" si="12"/>
        <v>157832.30832196452</v>
      </c>
      <c r="D125" s="31">
        <v>717</v>
      </c>
      <c r="E125" s="31">
        <v>159922</v>
      </c>
      <c r="F125" s="31">
        <f t="shared" si="14"/>
        <v>16</v>
      </c>
      <c r="G125" s="31">
        <f t="shared" si="15"/>
        <v>64188</v>
      </c>
      <c r="H125" s="31">
        <v>16</v>
      </c>
      <c r="I125" s="31">
        <v>64188</v>
      </c>
      <c r="J125" s="31">
        <v>0</v>
      </c>
      <c r="K125" s="31">
        <v>0</v>
      </c>
    </row>
    <row r="126" spans="1:11" x14ac:dyDescent="0.2">
      <c r="A126" s="24" t="s">
        <v>165</v>
      </c>
      <c r="B126" s="31">
        <f t="shared" si="13"/>
        <v>1658</v>
      </c>
      <c r="C126" s="31">
        <f t="shared" si="12"/>
        <v>66469.718938480102</v>
      </c>
      <c r="D126" s="31">
        <v>699</v>
      </c>
      <c r="E126" s="31">
        <v>96825</v>
      </c>
      <c r="F126" s="31">
        <f t="shared" si="14"/>
        <v>959</v>
      </c>
      <c r="G126" s="31">
        <f t="shared" si="15"/>
        <v>44344.232533889466</v>
      </c>
      <c r="H126" s="31">
        <v>8</v>
      </c>
      <c r="I126" s="31">
        <v>136500</v>
      </c>
      <c r="J126" s="31">
        <v>951</v>
      </c>
      <c r="K126" s="31">
        <v>43569</v>
      </c>
    </row>
    <row r="127" spans="1:11" x14ac:dyDescent="0.2">
      <c r="A127" s="24" t="s">
        <v>166</v>
      </c>
      <c r="B127" s="31">
        <f t="shared" si="13"/>
        <v>1267</v>
      </c>
      <c r="C127" s="31">
        <f t="shared" si="12"/>
        <v>83892.516969218632</v>
      </c>
      <c r="D127" s="31">
        <v>600</v>
      </c>
      <c r="E127" s="31">
        <v>122158</v>
      </c>
      <c r="F127" s="31">
        <f t="shared" si="14"/>
        <v>667</v>
      </c>
      <c r="G127" s="31">
        <f t="shared" si="15"/>
        <v>49470.793103448275</v>
      </c>
      <c r="H127" s="31">
        <v>18</v>
      </c>
      <c r="I127" s="31">
        <v>51121.888888888891</v>
      </c>
      <c r="J127" s="31">
        <v>649</v>
      </c>
      <c r="K127" s="31">
        <v>49425</v>
      </c>
    </row>
    <row r="128" spans="1:11" x14ac:dyDescent="0.2">
      <c r="A128" s="24" t="s">
        <v>167</v>
      </c>
      <c r="B128" s="31">
        <f t="shared" si="13"/>
        <v>1281</v>
      </c>
      <c r="C128" s="31">
        <f t="shared" si="12"/>
        <v>107705.05074160812</v>
      </c>
      <c r="D128" s="31">
        <v>871</v>
      </c>
      <c r="E128" s="31">
        <v>135566</v>
      </c>
      <c r="F128" s="31">
        <f t="shared" si="14"/>
        <v>410</v>
      </c>
      <c r="G128" s="31">
        <f t="shared" si="15"/>
        <v>48517.521951219511</v>
      </c>
      <c r="H128" s="31">
        <v>12</v>
      </c>
      <c r="I128" s="31">
        <v>67274</v>
      </c>
      <c r="J128" s="31">
        <v>398</v>
      </c>
      <c r="K128" s="31">
        <v>47952</v>
      </c>
    </row>
    <row r="129" spans="1:11" x14ac:dyDescent="0.2">
      <c r="A129" s="24" t="s">
        <v>168</v>
      </c>
      <c r="B129" s="31">
        <f t="shared" si="13"/>
        <v>1509</v>
      </c>
      <c r="C129" s="31">
        <f t="shared" si="12"/>
        <v>90059.381047051022</v>
      </c>
      <c r="D129" s="31">
        <v>857</v>
      </c>
      <c r="E129" s="31">
        <v>124264</v>
      </c>
      <c r="F129" s="31">
        <f t="shared" si="14"/>
        <v>652</v>
      </c>
      <c r="G129" s="31">
        <f t="shared" si="15"/>
        <v>45100.24233128834</v>
      </c>
      <c r="H129" s="31">
        <v>14</v>
      </c>
      <c r="I129" s="31">
        <v>38184.428571428572</v>
      </c>
      <c r="J129" s="31">
        <v>638</v>
      </c>
      <c r="K129" s="31">
        <v>45252</v>
      </c>
    </row>
    <row r="130" spans="1:11" x14ac:dyDescent="0.2">
      <c r="A130" s="24" t="s">
        <v>169</v>
      </c>
      <c r="B130" s="31">
        <f t="shared" si="13"/>
        <v>986</v>
      </c>
      <c r="C130" s="31">
        <f t="shared" si="12"/>
        <v>133704.08722109534</v>
      </c>
      <c r="D130" s="31">
        <v>965</v>
      </c>
      <c r="E130" s="31">
        <v>135577</v>
      </c>
      <c r="F130" s="31">
        <f t="shared" si="14"/>
        <v>21</v>
      </c>
      <c r="G130" s="31">
        <f t="shared" si="15"/>
        <v>47639.285714285717</v>
      </c>
      <c r="H130" s="31">
        <v>10</v>
      </c>
      <c r="I130" s="31">
        <v>51857</v>
      </c>
      <c r="J130" s="31">
        <v>11</v>
      </c>
      <c r="K130" s="31">
        <v>43805</v>
      </c>
    </row>
    <row r="131" spans="1:11" x14ac:dyDescent="0.2">
      <c r="A131" s="24" t="s">
        <v>170</v>
      </c>
      <c r="B131" s="31">
        <f t="shared" si="13"/>
        <v>1964</v>
      </c>
      <c r="C131" s="31">
        <f t="shared" si="12"/>
        <v>77979.589613034623</v>
      </c>
      <c r="D131" s="31">
        <v>888</v>
      </c>
      <c r="E131" s="31">
        <v>130377</v>
      </c>
      <c r="F131" s="31">
        <f t="shared" si="14"/>
        <v>1076</v>
      </c>
      <c r="G131" s="31">
        <f t="shared" si="15"/>
        <v>34737.117100371746</v>
      </c>
      <c r="H131" s="31">
        <v>284</v>
      </c>
      <c r="I131" s="31">
        <v>44665.330985915491</v>
      </c>
      <c r="J131" s="31">
        <v>792</v>
      </c>
      <c r="K131" s="31">
        <v>31177</v>
      </c>
    </row>
    <row r="132" spans="1:11" x14ac:dyDescent="0.2">
      <c r="A132" s="24" t="s">
        <v>171</v>
      </c>
      <c r="B132" s="31">
        <f t="shared" si="13"/>
        <v>1730</v>
      </c>
      <c r="C132" s="31">
        <f t="shared" si="12"/>
        <v>86293.910982658956</v>
      </c>
      <c r="D132" s="31">
        <v>964</v>
      </c>
      <c r="E132" s="31">
        <v>132413</v>
      </c>
      <c r="F132" s="31">
        <f t="shared" si="14"/>
        <v>766</v>
      </c>
      <c r="G132" s="31">
        <f t="shared" si="15"/>
        <v>28253.699738903393</v>
      </c>
      <c r="H132" s="31">
        <v>22</v>
      </c>
      <c r="I132" s="31">
        <v>79545.727272727279</v>
      </c>
      <c r="J132" s="31">
        <v>744</v>
      </c>
      <c r="K132" s="31">
        <v>26737</v>
      </c>
    </row>
    <row r="133" spans="1:11" x14ac:dyDescent="0.2">
      <c r="A133" s="24" t="s">
        <v>172</v>
      </c>
      <c r="B133" s="31">
        <f t="shared" si="13"/>
        <v>1704</v>
      </c>
      <c r="C133" s="31">
        <f t="shared" si="12"/>
        <v>97805.862089201881</v>
      </c>
      <c r="D133" s="31">
        <v>733</v>
      </c>
      <c r="E133" s="31">
        <v>170402</v>
      </c>
      <c r="F133" s="31">
        <f t="shared" si="14"/>
        <v>971</v>
      </c>
      <c r="G133" s="31">
        <f t="shared" si="15"/>
        <v>43003.628218331614</v>
      </c>
      <c r="H133" s="31">
        <v>6</v>
      </c>
      <c r="I133" s="31">
        <v>76558</v>
      </c>
      <c r="J133" s="31">
        <v>965</v>
      </c>
      <c r="K133" s="31">
        <v>42795</v>
      </c>
    </row>
    <row r="134" spans="1:11" x14ac:dyDescent="0.2">
      <c r="A134" s="24" t="s">
        <v>173</v>
      </c>
      <c r="B134" s="31">
        <f t="shared" si="13"/>
        <v>1128</v>
      </c>
      <c r="C134" s="31">
        <f t="shared" si="12"/>
        <v>134631.34574468085</v>
      </c>
      <c r="D134" s="31">
        <v>952</v>
      </c>
      <c r="E134" s="31">
        <v>145236</v>
      </c>
      <c r="F134" s="31">
        <f t="shared" si="14"/>
        <v>176</v>
      </c>
      <c r="G134" s="31">
        <f t="shared" si="15"/>
        <v>77269.806818181823</v>
      </c>
      <c r="H134" s="31">
        <v>25</v>
      </c>
      <c r="I134" s="31">
        <v>94663.84</v>
      </c>
      <c r="J134" s="31">
        <v>151</v>
      </c>
      <c r="K134" s="31">
        <v>74390</v>
      </c>
    </row>
    <row r="135" spans="1:11" x14ac:dyDescent="0.2">
      <c r="A135" s="24" t="s">
        <v>174</v>
      </c>
      <c r="B135" s="31">
        <f t="shared" si="13"/>
        <v>1949</v>
      </c>
      <c r="C135" s="31">
        <f t="shared" si="12"/>
        <v>79557.427398665983</v>
      </c>
      <c r="D135" s="31">
        <v>816</v>
      </c>
      <c r="E135" s="31">
        <v>137590</v>
      </c>
      <c r="F135" s="31">
        <f t="shared" si="14"/>
        <v>1133</v>
      </c>
      <c r="G135" s="31">
        <f t="shared" si="15"/>
        <v>37761.682259488087</v>
      </c>
      <c r="H135" s="31">
        <v>19</v>
      </c>
      <c r="I135" s="31">
        <v>76264</v>
      </c>
      <c r="J135" s="31">
        <v>1114</v>
      </c>
      <c r="K135" s="31">
        <v>37105</v>
      </c>
    </row>
    <row r="136" spans="1:11" x14ac:dyDescent="0.2">
      <c r="A136" s="24" t="s">
        <v>175</v>
      </c>
      <c r="B136" s="31">
        <f t="shared" si="13"/>
        <v>1884</v>
      </c>
      <c r="C136" s="31">
        <f t="shared" si="12"/>
        <v>71750.354033970274</v>
      </c>
      <c r="D136" s="31">
        <v>657</v>
      </c>
      <c r="E136" s="31">
        <v>120422</v>
      </c>
      <c r="F136" s="31">
        <f t="shared" si="14"/>
        <v>1227</v>
      </c>
      <c r="G136" s="31">
        <f t="shared" si="15"/>
        <v>45689.008149959249</v>
      </c>
      <c r="H136" s="31">
        <v>48</v>
      </c>
      <c r="I136" s="31">
        <v>58019.583333333336</v>
      </c>
      <c r="J136" s="31">
        <v>1179</v>
      </c>
      <c r="K136" s="31">
        <v>45187</v>
      </c>
    </row>
    <row r="137" spans="1:11" x14ac:dyDescent="0.2">
      <c r="A137" s="24" t="s">
        <v>176</v>
      </c>
      <c r="B137" s="31">
        <f t="shared" si="13"/>
        <v>920</v>
      </c>
      <c r="C137" s="31">
        <f t="shared" si="12"/>
        <v>118402.39130434782</v>
      </c>
      <c r="D137" s="31">
        <v>689</v>
      </c>
      <c r="E137" s="31">
        <v>125522</v>
      </c>
      <c r="F137" s="31">
        <f t="shared" si="14"/>
        <v>231</v>
      </c>
      <c r="G137" s="31">
        <f t="shared" si="15"/>
        <v>97166.84848484848</v>
      </c>
      <c r="H137" s="31">
        <v>41</v>
      </c>
      <c r="I137" s="31">
        <v>82415.658536585368</v>
      </c>
      <c r="J137" s="31">
        <v>190</v>
      </c>
      <c r="K137" s="31">
        <v>100350</v>
      </c>
    </row>
    <row r="138" spans="1:11" x14ac:dyDescent="0.2">
      <c r="A138" s="24" t="s">
        <v>177</v>
      </c>
      <c r="B138" s="31">
        <f t="shared" si="13"/>
        <v>773</v>
      </c>
      <c r="C138" s="31">
        <f t="shared" si="12"/>
        <v>117842.92238033636</v>
      </c>
      <c r="D138" s="31">
        <v>592</v>
      </c>
      <c r="E138" s="31">
        <v>137946</v>
      </c>
      <c r="F138" s="31">
        <f t="shared" si="14"/>
        <v>181</v>
      </c>
      <c r="G138" s="31">
        <f t="shared" si="15"/>
        <v>52091.419889502766</v>
      </c>
      <c r="H138" s="31">
        <v>10</v>
      </c>
      <c r="I138" s="31">
        <v>61230</v>
      </c>
      <c r="J138" s="31">
        <v>171</v>
      </c>
      <c r="K138" s="31">
        <v>51557</v>
      </c>
    </row>
    <row r="139" spans="1:11" x14ac:dyDescent="0.2">
      <c r="A139" s="24" t="s">
        <v>178</v>
      </c>
      <c r="B139" s="31">
        <f t="shared" si="13"/>
        <v>2507</v>
      </c>
      <c r="C139" s="31">
        <f t="shared" si="12"/>
        <v>89251.860390905465</v>
      </c>
      <c r="D139" s="31">
        <v>1761</v>
      </c>
      <c r="E139" s="31">
        <v>110795</v>
      </c>
      <c r="F139" s="31">
        <f t="shared" si="14"/>
        <v>746</v>
      </c>
      <c r="G139" s="31">
        <f t="shared" si="15"/>
        <v>38397.34450402145</v>
      </c>
      <c r="H139" s="31">
        <v>47</v>
      </c>
      <c r="I139" s="31">
        <v>63462.361702127659</v>
      </c>
      <c r="J139" s="31">
        <v>699</v>
      </c>
      <c r="K139" s="31">
        <v>36712</v>
      </c>
    </row>
    <row r="140" spans="1:11" x14ac:dyDescent="0.2">
      <c r="A140" s="24" t="s">
        <v>179</v>
      </c>
      <c r="B140" s="31">
        <f t="shared" si="13"/>
        <v>1198</v>
      </c>
      <c r="C140" s="31">
        <f t="shared" si="12"/>
        <v>81043.406510851419</v>
      </c>
      <c r="D140" s="31">
        <v>513</v>
      </c>
      <c r="E140" s="31">
        <v>149122</v>
      </c>
      <c r="F140" s="31">
        <f t="shared" si="14"/>
        <v>685</v>
      </c>
      <c r="G140" s="31">
        <f t="shared" si="15"/>
        <v>30059</v>
      </c>
      <c r="H140" s="31">
        <v>0</v>
      </c>
      <c r="I140" s="31">
        <v>0</v>
      </c>
      <c r="J140" s="31">
        <v>685</v>
      </c>
      <c r="K140" s="31">
        <v>30059</v>
      </c>
    </row>
    <row r="141" spans="1:11" x14ac:dyDescent="0.2">
      <c r="A141" s="24" t="s">
        <v>180</v>
      </c>
      <c r="B141" s="31">
        <f t="shared" si="13"/>
        <v>1642</v>
      </c>
      <c r="C141" s="31">
        <f t="shared" si="12"/>
        <v>83650.841656516437</v>
      </c>
      <c r="D141" s="31">
        <v>714</v>
      </c>
      <c r="E141" s="31">
        <v>132537</v>
      </c>
      <c r="F141" s="31">
        <f t="shared" si="14"/>
        <v>928</v>
      </c>
      <c r="G141" s="31">
        <f t="shared" si="15"/>
        <v>46038</v>
      </c>
      <c r="H141" s="31">
        <v>0</v>
      </c>
      <c r="I141" s="31">
        <v>0</v>
      </c>
      <c r="J141" s="31">
        <v>928</v>
      </c>
      <c r="K141" s="31">
        <v>46038</v>
      </c>
    </row>
    <row r="142" spans="1:11" x14ac:dyDescent="0.2">
      <c r="A142" s="24" t="s">
        <v>181</v>
      </c>
      <c r="B142" s="31">
        <f t="shared" si="13"/>
        <v>1433</v>
      </c>
      <c r="C142" s="31">
        <f t="shared" si="12"/>
        <v>64373.020935101187</v>
      </c>
      <c r="D142" s="31">
        <v>604</v>
      </c>
      <c r="E142" s="31">
        <v>129791</v>
      </c>
      <c r="F142" s="31">
        <f t="shared" si="14"/>
        <v>829</v>
      </c>
      <c r="G142" s="31">
        <f t="shared" si="15"/>
        <v>16710.22316043426</v>
      </c>
      <c r="H142" s="31">
        <v>4</v>
      </c>
      <c r="I142" s="31">
        <v>62750</v>
      </c>
      <c r="J142" s="31">
        <v>825</v>
      </c>
      <c r="K142" s="31">
        <v>16487</v>
      </c>
    </row>
    <row r="143" spans="1:11" x14ac:dyDescent="0.2">
      <c r="A143" s="24" t="s">
        <v>182</v>
      </c>
      <c r="B143" s="31">
        <f t="shared" si="13"/>
        <v>1803</v>
      </c>
      <c r="C143" s="31">
        <f t="shared" si="12"/>
        <v>70779.329450915146</v>
      </c>
      <c r="D143" s="31">
        <v>727</v>
      </c>
      <c r="E143" s="31">
        <v>120665</v>
      </c>
      <c r="F143" s="31">
        <f t="shared" si="14"/>
        <v>1076</v>
      </c>
      <c r="G143" s="31">
        <f t="shared" si="15"/>
        <v>37074.048327137549</v>
      </c>
      <c r="H143" s="31">
        <v>18</v>
      </c>
      <c r="I143" s="31">
        <v>53299.555555555555</v>
      </c>
      <c r="J143" s="31">
        <v>1058</v>
      </c>
      <c r="K143" s="31">
        <v>36798</v>
      </c>
    </row>
    <row r="144" spans="1:11" x14ac:dyDescent="0.2">
      <c r="A144" s="24" t="s">
        <v>183</v>
      </c>
      <c r="B144" s="31">
        <f t="shared" si="13"/>
        <v>563</v>
      </c>
      <c r="C144" s="31">
        <f t="shared" si="12"/>
        <v>124639.77087033748</v>
      </c>
      <c r="D144" s="31">
        <v>557</v>
      </c>
      <c r="E144" s="31">
        <v>125399</v>
      </c>
      <c r="F144" s="31">
        <f t="shared" si="14"/>
        <v>6</v>
      </c>
      <c r="G144" s="31">
        <f t="shared" si="15"/>
        <v>54158</v>
      </c>
      <c r="H144" s="31">
        <v>0</v>
      </c>
      <c r="I144" s="31">
        <v>0</v>
      </c>
      <c r="J144" s="31">
        <v>6</v>
      </c>
      <c r="K144" s="31">
        <v>54158</v>
      </c>
    </row>
    <row r="145" spans="1:11" x14ac:dyDescent="0.2">
      <c r="A145" s="24" t="s">
        <v>184</v>
      </c>
      <c r="B145" s="31">
        <f t="shared" si="13"/>
        <v>533</v>
      </c>
      <c r="C145" s="31">
        <f t="shared" si="12"/>
        <v>139593.39212007503</v>
      </c>
      <c r="D145" s="31">
        <v>480</v>
      </c>
      <c r="E145" s="31">
        <v>142645</v>
      </c>
      <c r="F145" s="31">
        <f t="shared" si="14"/>
        <v>53</v>
      </c>
      <c r="G145" s="31">
        <f t="shared" si="15"/>
        <v>111956.18867924529</v>
      </c>
      <c r="H145" s="31">
        <v>40</v>
      </c>
      <c r="I145" s="31">
        <v>90528.35</v>
      </c>
      <c r="J145" s="31">
        <v>13</v>
      </c>
      <c r="K145" s="31">
        <v>177888</v>
      </c>
    </row>
    <row r="146" spans="1:11" x14ac:dyDescent="0.2">
      <c r="A146" s="24" t="s">
        <v>185</v>
      </c>
      <c r="B146" s="31">
        <f t="shared" si="13"/>
        <v>850</v>
      </c>
      <c r="C146" s="31">
        <f t="shared" si="12"/>
        <v>101221.29764705882</v>
      </c>
      <c r="D146" s="31">
        <v>470</v>
      </c>
      <c r="E146" s="31">
        <v>148165</v>
      </c>
      <c r="F146" s="31">
        <f t="shared" si="14"/>
        <v>380</v>
      </c>
      <c r="G146" s="31">
        <f t="shared" si="15"/>
        <v>43159.35</v>
      </c>
      <c r="H146" s="31">
        <v>9</v>
      </c>
      <c r="I146" s="31">
        <v>132378.66666666666</v>
      </c>
      <c r="J146" s="31">
        <v>371</v>
      </c>
      <c r="K146" s="31">
        <v>40995</v>
      </c>
    </row>
    <row r="147" spans="1:11" x14ac:dyDescent="0.2">
      <c r="A147" s="24" t="s">
        <v>186</v>
      </c>
      <c r="B147" s="31">
        <f t="shared" si="13"/>
        <v>1001</v>
      </c>
      <c r="C147" s="31">
        <f t="shared" ref="C147:C210" si="16">((+D147*E147)+(H147*I147)+(J147*K147))/B147</f>
        <v>76033.297702297699</v>
      </c>
      <c r="D147" s="31">
        <v>360</v>
      </c>
      <c r="E147" s="31">
        <v>151630</v>
      </c>
      <c r="F147" s="31">
        <f t="shared" si="14"/>
        <v>641</v>
      </c>
      <c r="G147" s="31">
        <f t="shared" si="15"/>
        <v>33576.491419656784</v>
      </c>
      <c r="H147" s="31">
        <v>172</v>
      </c>
      <c r="I147" s="31">
        <v>30363</v>
      </c>
      <c r="J147" s="31">
        <v>469</v>
      </c>
      <c r="K147" s="31">
        <v>34755</v>
      </c>
    </row>
    <row r="148" spans="1:11" x14ac:dyDescent="0.2">
      <c r="A148" s="24" t="s">
        <v>187</v>
      </c>
      <c r="B148" s="31">
        <f t="shared" si="13"/>
        <v>1316</v>
      </c>
      <c r="C148" s="31">
        <f t="shared" si="16"/>
        <v>73911.313829787236</v>
      </c>
      <c r="D148" s="31">
        <v>337</v>
      </c>
      <c r="E148" s="31">
        <v>168671</v>
      </c>
      <c r="F148" s="31">
        <f t="shared" si="14"/>
        <v>979</v>
      </c>
      <c r="G148" s="31">
        <f t="shared" si="15"/>
        <v>41292.300306435136</v>
      </c>
      <c r="H148" s="31">
        <v>28</v>
      </c>
      <c r="I148" s="31">
        <v>53869.285714285717</v>
      </c>
      <c r="J148" s="31">
        <v>951</v>
      </c>
      <c r="K148" s="31">
        <v>40922</v>
      </c>
    </row>
    <row r="149" spans="1:11" x14ac:dyDescent="0.2">
      <c r="A149" s="24" t="s">
        <v>188</v>
      </c>
      <c r="B149" s="31">
        <f t="shared" si="13"/>
        <v>974</v>
      </c>
      <c r="C149" s="31">
        <f t="shared" si="16"/>
        <v>61862.234086242301</v>
      </c>
      <c r="D149" s="31">
        <v>331</v>
      </c>
      <c r="E149" s="31">
        <v>120490</v>
      </c>
      <c r="F149" s="31">
        <f t="shared" si="14"/>
        <v>643</v>
      </c>
      <c r="G149" s="31">
        <f t="shared" si="15"/>
        <v>31682.155520995333</v>
      </c>
      <c r="H149" s="31">
        <v>6</v>
      </c>
      <c r="I149" s="31">
        <v>30000</v>
      </c>
      <c r="J149" s="31">
        <v>637</v>
      </c>
      <c r="K149" s="31">
        <v>31698</v>
      </c>
    </row>
    <row r="150" spans="1:11" x14ac:dyDescent="0.2">
      <c r="A150" s="24" t="s">
        <v>189</v>
      </c>
      <c r="B150" s="31">
        <f t="shared" si="13"/>
        <v>738</v>
      </c>
      <c r="C150" s="31">
        <f t="shared" si="16"/>
        <v>72137.414634146335</v>
      </c>
      <c r="D150" s="31">
        <v>340</v>
      </c>
      <c r="E150" s="31">
        <v>108939</v>
      </c>
      <c r="F150" s="31">
        <f t="shared" si="14"/>
        <v>398</v>
      </c>
      <c r="G150" s="31">
        <f t="shared" si="15"/>
        <v>40698.874371859296</v>
      </c>
      <c r="H150" s="31">
        <v>2</v>
      </c>
      <c r="I150" s="31">
        <v>97500</v>
      </c>
      <c r="J150" s="31">
        <v>396</v>
      </c>
      <c r="K150" s="31">
        <v>40412</v>
      </c>
    </row>
    <row r="151" spans="1:11" x14ac:dyDescent="0.2">
      <c r="A151" s="24" t="s">
        <v>190</v>
      </c>
      <c r="B151" s="31">
        <f t="shared" si="13"/>
        <v>1182</v>
      </c>
      <c r="C151" s="31">
        <f t="shared" si="16"/>
        <v>77247.724196277501</v>
      </c>
      <c r="D151" s="31">
        <v>599</v>
      </c>
      <c r="E151" s="31">
        <v>113353</v>
      </c>
      <c r="F151" s="31">
        <f t="shared" si="14"/>
        <v>583</v>
      </c>
      <c r="G151" s="31">
        <f t="shared" si="15"/>
        <v>40151.566037735851</v>
      </c>
      <c r="H151" s="31">
        <v>14</v>
      </c>
      <c r="I151" s="31">
        <v>53586.714285714283</v>
      </c>
      <c r="J151" s="31">
        <v>569</v>
      </c>
      <c r="K151" s="31">
        <v>39821</v>
      </c>
    </row>
    <row r="152" spans="1:11" x14ac:dyDescent="0.2">
      <c r="A152" s="24" t="s">
        <v>191</v>
      </c>
      <c r="B152" s="31">
        <f t="shared" si="13"/>
        <v>1497</v>
      </c>
      <c r="C152" s="31">
        <f t="shared" si="16"/>
        <v>63186.304609218438</v>
      </c>
      <c r="D152" s="31">
        <v>471</v>
      </c>
      <c r="E152" s="31">
        <v>127700</v>
      </c>
      <c r="F152" s="31">
        <f t="shared" si="14"/>
        <v>1026</v>
      </c>
      <c r="G152" s="31">
        <f t="shared" si="15"/>
        <v>33570.368421052633</v>
      </c>
      <c r="H152" s="31">
        <v>18</v>
      </c>
      <c r="I152" s="31">
        <v>65399</v>
      </c>
      <c r="J152" s="31">
        <v>1008</v>
      </c>
      <c r="K152" s="31">
        <v>33002</v>
      </c>
    </row>
    <row r="153" spans="1:11" x14ac:dyDescent="0.2">
      <c r="A153" s="24" t="s">
        <v>192</v>
      </c>
      <c r="B153" s="31">
        <f t="shared" ref="B153:B216" si="17">+D153+H153+J153</f>
        <v>973</v>
      </c>
      <c r="C153" s="31">
        <f t="shared" si="16"/>
        <v>87693.844809866394</v>
      </c>
      <c r="D153" s="31">
        <v>675</v>
      </c>
      <c r="E153" s="31">
        <v>109035</v>
      </c>
      <c r="F153" s="31">
        <f t="shared" si="14"/>
        <v>298</v>
      </c>
      <c r="G153" s="31">
        <f t="shared" si="15"/>
        <v>39353.979865771813</v>
      </c>
      <c r="H153" s="31">
        <v>36</v>
      </c>
      <c r="I153" s="31">
        <v>59316.777777777781</v>
      </c>
      <c r="J153" s="31">
        <v>262</v>
      </c>
      <c r="K153" s="31">
        <v>36611</v>
      </c>
    </row>
    <row r="154" spans="1:11" x14ac:dyDescent="0.2">
      <c r="A154" s="24" t="s">
        <v>193</v>
      </c>
      <c r="B154" s="31">
        <f t="shared" si="17"/>
        <v>1118</v>
      </c>
      <c r="C154" s="31">
        <f t="shared" si="16"/>
        <v>97071.143112701247</v>
      </c>
      <c r="D154" s="31">
        <v>658</v>
      </c>
      <c r="E154" s="31">
        <v>135823</v>
      </c>
      <c r="F154" s="31">
        <f t="shared" si="14"/>
        <v>460</v>
      </c>
      <c r="G154" s="31">
        <f t="shared" si="15"/>
        <v>41639.139130434785</v>
      </c>
      <c r="H154" s="31">
        <v>43</v>
      </c>
      <c r="I154" s="31">
        <v>58087.744186046511</v>
      </c>
      <c r="J154" s="31">
        <v>417</v>
      </c>
      <c r="K154" s="31">
        <v>39943</v>
      </c>
    </row>
    <row r="155" spans="1:11" x14ac:dyDescent="0.2">
      <c r="A155" s="24" t="s">
        <v>194</v>
      </c>
      <c r="B155" s="31">
        <f t="shared" si="17"/>
        <v>1233</v>
      </c>
      <c r="C155" s="31">
        <f t="shared" si="16"/>
        <v>73603.117599351172</v>
      </c>
      <c r="D155" s="31">
        <v>647</v>
      </c>
      <c r="E155" s="31">
        <v>130762</v>
      </c>
      <c r="F155" s="31">
        <f t="shared" si="14"/>
        <v>586</v>
      </c>
      <c r="G155" s="31">
        <f t="shared" si="15"/>
        <v>10494.249146757678</v>
      </c>
      <c r="H155" s="31">
        <v>70</v>
      </c>
      <c r="I155" s="31">
        <v>60002.6</v>
      </c>
      <c r="J155" s="31">
        <v>516</v>
      </c>
      <c r="K155" s="31">
        <v>3778</v>
      </c>
    </row>
    <row r="156" spans="1:11" x14ac:dyDescent="0.2">
      <c r="A156" s="24" t="s">
        <v>195</v>
      </c>
      <c r="B156" s="31">
        <f t="shared" si="17"/>
        <v>1070</v>
      </c>
      <c r="C156" s="31">
        <f t="shared" si="16"/>
        <v>113833.46261682243</v>
      </c>
      <c r="D156" s="31">
        <v>693</v>
      </c>
      <c r="E156" s="31">
        <v>149299</v>
      </c>
      <c r="F156" s="31">
        <f t="shared" si="14"/>
        <v>377</v>
      </c>
      <c r="G156" s="31">
        <f t="shared" si="15"/>
        <v>48640.843501326257</v>
      </c>
      <c r="H156" s="31">
        <v>24</v>
      </c>
      <c r="I156" s="31">
        <v>55625</v>
      </c>
      <c r="J156" s="31">
        <v>353</v>
      </c>
      <c r="K156" s="31">
        <v>48166</v>
      </c>
    </row>
    <row r="157" spans="1:11" x14ac:dyDescent="0.2">
      <c r="A157" s="24" t="s">
        <v>196</v>
      </c>
      <c r="B157" s="31">
        <f t="shared" si="17"/>
        <v>876</v>
      </c>
      <c r="C157" s="31">
        <f t="shared" si="16"/>
        <v>137480.04908675799</v>
      </c>
      <c r="D157" s="31">
        <v>727</v>
      </c>
      <c r="E157" s="31">
        <v>156731</v>
      </c>
      <c r="F157" s="31">
        <f t="shared" si="14"/>
        <v>149</v>
      </c>
      <c r="G157" s="31">
        <f t="shared" si="15"/>
        <v>43550.912751677854</v>
      </c>
      <c r="H157" s="31">
        <v>22</v>
      </c>
      <c r="I157" s="31">
        <v>86932.454545454544</v>
      </c>
      <c r="J157" s="31">
        <v>127</v>
      </c>
      <c r="K157" s="31">
        <v>36036</v>
      </c>
    </row>
    <row r="158" spans="1:11" x14ac:dyDescent="0.2">
      <c r="A158" s="24" t="s">
        <v>197</v>
      </c>
      <c r="B158" s="31">
        <f t="shared" si="17"/>
        <v>852</v>
      </c>
      <c r="C158" s="31">
        <f t="shared" si="16"/>
        <v>116722.50704225352</v>
      </c>
      <c r="D158" s="31">
        <v>570</v>
      </c>
      <c r="E158" s="31">
        <v>142560</v>
      </c>
      <c r="F158" s="31">
        <f t="shared" si="14"/>
        <v>282</v>
      </c>
      <c r="G158" s="31">
        <f t="shared" si="15"/>
        <v>64497.787234042553</v>
      </c>
      <c r="H158" s="31">
        <v>12</v>
      </c>
      <c r="I158" s="31">
        <v>75383</v>
      </c>
      <c r="J158" s="31">
        <v>270</v>
      </c>
      <c r="K158" s="31">
        <v>64014</v>
      </c>
    </row>
    <row r="159" spans="1:11" x14ac:dyDescent="0.2">
      <c r="A159" s="24" t="s">
        <v>198</v>
      </c>
      <c r="B159" s="31">
        <f t="shared" si="17"/>
        <v>773</v>
      </c>
      <c r="C159" s="31">
        <f t="shared" si="16"/>
        <v>100714.42173350582</v>
      </c>
      <c r="D159" s="31">
        <v>534</v>
      </c>
      <c r="E159" s="31">
        <v>129336</v>
      </c>
      <c r="F159" s="31">
        <f t="shared" si="14"/>
        <v>239</v>
      </c>
      <c r="G159" s="31">
        <f t="shared" si="15"/>
        <v>36764.953974895398</v>
      </c>
      <c r="H159" s="31">
        <v>23</v>
      </c>
      <c r="I159" s="31">
        <v>53913.043478260872</v>
      </c>
      <c r="J159" s="31">
        <v>216</v>
      </c>
      <c r="K159" s="31">
        <v>34939</v>
      </c>
    </row>
    <row r="160" spans="1:11" x14ac:dyDescent="0.2">
      <c r="A160" s="24" t="s">
        <v>199</v>
      </c>
      <c r="B160" s="31">
        <f t="shared" si="17"/>
        <v>1374</v>
      </c>
      <c r="C160" s="31">
        <f t="shared" si="16"/>
        <v>94521.496360989811</v>
      </c>
      <c r="D160" s="31">
        <v>720</v>
      </c>
      <c r="E160" s="31">
        <v>120869</v>
      </c>
      <c r="F160" s="31">
        <f t="shared" si="14"/>
        <v>654</v>
      </c>
      <c r="G160" s="31">
        <f t="shared" si="15"/>
        <v>65515.070336391436</v>
      </c>
      <c r="H160" s="31">
        <v>16</v>
      </c>
      <c r="I160" s="31">
        <v>84458.5</v>
      </c>
      <c r="J160" s="31">
        <v>638</v>
      </c>
      <c r="K160" s="31">
        <v>65040</v>
      </c>
    </row>
    <row r="161" spans="1:11" x14ac:dyDescent="0.2">
      <c r="A161" s="24" t="s">
        <v>200</v>
      </c>
      <c r="B161" s="31">
        <f t="shared" si="17"/>
        <v>519</v>
      </c>
      <c r="C161" s="31">
        <f t="shared" si="16"/>
        <v>112058.52408477842</v>
      </c>
      <c r="D161" s="31">
        <v>387</v>
      </c>
      <c r="E161" s="31">
        <v>138430</v>
      </c>
      <c r="F161" s="31">
        <f t="shared" si="14"/>
        <v>132</v>
      </c>
      <c r="G161" s="31">
        <f t="shared" si="15"/>
        <v>34742.151515151512</v>
      </c>
      <c r="H161" s="31">
        <v>14</v>
      </c>
      <c r="I161" s="31">
        <v>58571</v>
      </c>
      <c r="J161" s="31">
        <v>118</v>
      </c>
      <c r="K161" s="31">
        <v>31915</v>
      </c>
    </row>
    <row r="162" spans="1:11" x14ac:dyDescent="0.2">
      <c r="A162" s="24" t="s">
        <v>201</v>
      </c>
      <c r="B162" s="31">
        <f t="shared" si="17"/>
        <v>1159</v>
      </c>
      <c r="C162" s="31">
        <f t="shared" si="16"/>
        <v>78534.353753235555</v>
      </c>
      <c r="D162" s="31">
        <v>531</v>
      </c>
      <c r="E162" s="31">
        <v>137172</v>
      </c>
      <c r="F162" s="31">
        <f t="shared" si="14"/>
        <v>628</v>
      </c>
      <c r="G162" s="31">
        <f t="shared" si="15"/>
        <v>28953.79617834395</v>
      </c>
      <c r="H162" s="31">
        <v>149</v>
      </c>
      <c r="I162" s="31">
        <v>52825.986577181211</v>
      </c>
      <c r="J162" s="31">
        <v>479</v>
      </c>
      <c r="K162" s="31">
        <v>21528</v>
      </c>
    </row>
    <row r="163" spans="1:11" x14ac:dyDescent="0.2">
      <c r="A163" s="24" t="s">
        <v>4</v>
      </c>
      <c r="B163" s="31">
        <f t="shared" si="17"/>
        <v>583</v>
      </c>
      <c r="C163" s="31">
        <f t="shared" si="16"/>
        <v>116933.27787307033</v>
      </c>
      <c r="D163" s="31">
        <v>524</v>
      </c>
      <c r="E163" s="31">
        <v>123283</v>
      </c>
      <c r="F163" s="31">
        <f t="shared" si="14"/>
        <v>59</v>
      </c>
      <c r="G163" s="31">
        <f t="shared" si="15"/>
        <v>60539.135593220337</v>
      </c>
      <c r="H163" s="31">
        <v>14</v>
      </c>
      <c r="I163" s="31">
        <v>106086</v>
      </c>
      <c r="J163" s="31">
        <v>45</v>
      </c>
      <c r="K163" s="31">
        <v>46369</v>
      </c>
    </row>
    <row r="164" spans="1:11" x14ac:dyDescent="0.2">
      <c r="A164" s="24" t="s">
        <v>5</v>
      </c>
      <c r="B164" s="31">
        <f t="shared" si="17"/>
        <v>596</v>
      </c>
      <c r="C164" s="31">
        <f t="shared" si="16"/>
        <v>115006.22483221476</v>
      </c>
      <c r="D164" s="31">
        <v>511</v>
      </c>
      <c r="E164" s="31">
        <v>124576</v>
      </c>
      <c r="F164" s="31">
        <f t="shared" si="14"/>
        <v>85</v>
      </c>
      <c r="G164" s="31">
        <f t="shared" si="15"/>
        <v>57474.98823529412</v>
      </c>
      <c r="H164" s="31">
        <v>77</v>
      </c>
      <c r="I164" s="31">
        <v>60264.597402597399</v>
      </c>
      <c r="J164" s="31">
        <v>8</v>
      </c>
      <c r="K164" s="31">
        <v>30625</v>
      </c>
    </row>
    <row r="165" spans="1:11" x14ac:dyDescent="0.2">
      <c r="A165" s="24" t="s">
        <v>6</v>
      </c>
      <c r="B165" s="31">
        <f t="shared" si="17"/>
        <v>1437</v>
      </c>
      <c r="C165" s="31">
        <f t="shared" si="16"/>
        <v>88785.509394572029</v>
      </c>
      <c r="D165" s="31">
        <v>713</v>
      </c>
      <c r="E165" s="31">
        <v>123289</v>
      </c>
      <c r="F165" s="31">
        <f t="shared" si="14"/>
        <v>724</v>
      </c>
      <c r="G165" s="31">
        <f t="shared" si="15"/>
        <v>54806.243093922654</v>
      </c>
      <c r="H165" s="31">
        <v>214</v>
      </c>
      <c r="I165" s="31">
        <v>52492.757009345798</v>
      </c>
      <c r="J165" s="31">
        <v>510</v>
      </c>
      <c r="K165" s="31">
        <v>55777</v>
      </c>
    </row>
    <row r="166" spans="1:11" x14ac:dyDescent="0.2">
      <c r="A166" s="24" t="s">
        <v>7</v>
      </c>
      <c r="B166" s="31">
        <f t="shared" si="17"/>
        <v>719</v>
      </c>
      <c r="C166" s="31">
        <f t="shared" si="16"/>
        <v>153323.44367176635</v>
      </c>
      <c r="D166" s="31">
        <v>697</v>
      </c>
      <c r="E166" s="31">
        <v>156040</v>
      </c>
      <c r="F166" s="31">
        <f t="shared" si="14"/>
        <v>22</v>
      </c>
      <c r="G166" s="31">
        <f t="shared" si="15"/>
        <v>67258</v>
      </c>
      <c r="H166" s="31">
        <v>22</v>
      </c>
      <c r="I166" s="31">
        <v>67258</v>
      </c>
      <c r="J166" s="31">
        <v>0</v>
      </c>
      <c r="K166" s="31">
        <v>0</v>
      </c>
    </row>
    <row r="167" spans="1:11" x14ac:dyDescent="0.2">
      <c r="A167" s="24" t="s">
        <v>8</v>
      </c>
      <c r="B167" s="31">
        <f t="shared" si="17"/>
        <v>977</v>
      </c>
      <c r="C167" s="31">
        <f t="shared" si="16"/>
        <v>98475.895598771749</v>
      </c>
      <c r="D167" s="31">
        <v>651</v>
      </c>
      <c r="E167" s="31">
        <v>124032</v>
      </c>
      <c r="F167" s="31">
        <f t="shared" si="14"/>
        <v>326</v>
      </c>
      <c r="G167" s="31">
        <f t="shared" si="15"/>
        <v>47442.079754601225</v>
      </c>
      <c r="H167" s="31">
        <v>16</v>
      </c>
      <c r="I167" s="31">
        <v>69938</v>
      </c>
      <c r="J167" s="31">
        <v>310</v>
      </c>
      <c r="K167" s="31">
        <v>46281</v>
      </c>
    </row>
    <row r="168" spans="1:11" x14ac:dyDescent="0.2">
      <c r="A168" s="24" t="s">
        <v>9</v>
      </c>
      <c r="B168" s="31">
        <f t="shared" si="17"/>
        <v>900</v>
      </c>
      <c r="C168" s="31">
        <f t="shared" si="16"/>
        <v>115132.68666666666</v>
      </c>
      <c r="D168" s="31">
        <v>831</v>
      </c>
      <c r="E168" s="31">
        <v>116644</v>
      </c>
      <c r="F168" s="31">
        <f t="shared" si="14"/>
        <v>69</v>
      </c>
      <c r="G168" s="31">
        <f t="shared" si="15"/>
        <v>96931.217391304352</v>
      </c>
      <c r="H168" s="31">
        <v>51</v>
      </c>
      <c r="I168" s="31">
        <v>64887.058823529413</v>
      </c>
      <c r="J168" s="31">
        <v>18</v>
      </c>
      <c r="K168" s="31">
        <v>187723</v>
      </c>
    </row>
    <row r="169" spans="1:11" x14ac:dyDescent="0.2">
      <c r="A169" s="24" t="s">
        <v>10</v>
      </c>
      <c r="B169" s="31">
        <f t="shared" si="17"/>
        <v>868</v>
      </c>
      <c r="C169" s="31">
        <f t="shared" si="16"/>
        <v>116573.19354838709</v>
      </c>
      <c r="D169" s="31">
        <v>784</v>
      </c>
      <c r="E169" s="31">
        <v>124473</v>
      </c>
      <c r="F169" s="31">
        <f t="shared" si="14"/>
        <v>84</v>
      </c>
      <c r="G169" s="31">
        <f t="shared" si="15"/>
        <v>42841.666666666664</v>
      </c>
      <c r="H169" s="31">
        <v>68</v>
      </c>
      <c r="I169" s="31">
        <v>49010.294117647056</v>
      </c>
      <c r="J169" s="31">
        <v>16</v>
      </c>
      <c r="K169" s="31">
        <v>16625</v>
      </c>
    </row>
    <row r="170" spans="1:11" x14ac:dyDescent="0.2">
      <c r="A170" s="24" t="s">
        <v>11</v>
      </c>
      <c r="B170" s="31">
        <f t="shared" si="17"/>
        <v>913</v>
      </c>
      <c r="C170" s="31">
        <f t="shared" si="16"/>
        <v>118112.59364731653</v>
      </c>
      <c r="D170" s="31">
        <v>653</v>
      </c>
      <c r="E170" s="31">
        <v>137136</v>
      </c>
      <c r="F170" s="31">
        <f t="shared" si="14"/>
        <v>260</v>
      </c>
      <c r="G170" s="31">
        <f t="shared" si="15"/>
        <v>70334.576923076922</v>
      </c>
      <c r="H170" s="31">
        <v>22</v>
      </c>
      <c r="I170" s="31">
        <v>70568</v>
      </c>
      <c r="J170" s="31">
        <v>238</v>
      </c>
      <c r="K170" s="31">
        <v>70313</v>
      </c>
    </row>
    <row r="171" spans="1:11" x14ac:dyDescent="0.2">
      <c r="A171" s="24" t="s">
        <v>12</v>
      </c>
      <c r="B171" s="31">
        <f t="shared" si="17"/>
        <v>804</v>
      </c>
      <c r="C171" s="31">
        <f t="shared" si="16"/>
        <v>132773.36318407962</v>
      </c>
      <c r="D171" s="31">
        <v>758</v>
      </c>
      <c r="E171" s="31">
        <v>137732</v>
      </c>
      <c r="F171" s="31">
        <f t="shared" si="14"/>
        <v>46</v>
      </c>
      <c r="G171" s="31">
        <f t="shared" si="15"/>
        <v>51063.65217391304</v>
      </c>
      <c r="H171" s="31">
        <v>46</v>
      </c>
      <c r="I171" s="31">
        <v>51063.65217391304</v>
      </c>
      <c r="J171" s="31">
        <v>0</v>
      </c>
      <c r="K171" s="31">
        <v>0</v>
      </c>
    </row>
    <row r="172" spans="1:11" x14ac:dyDescent="0.2">
      <c r="A172" s="24" t="s">
        <v>13</v>
      </c>
      <c r="B172" s="31">
        <f t="shared" si="17"/>
        <v>965</v>
      </c>
      <c r="C172" s="31">
        <f t="shared" si="16"/>
        <v>94589.176165803103</v>
      </c>
      <c r="D172" s="31">
        <v>688</v>
      </c>
      <c r="E172" s="31">
        <v>118206</v>
      </c>
      <c r="F172" s="31">
        <f t="shared" si="14"/>
        <v>277</v>
      </c>
      <c r="G172" s="31">
        <f t="shared" si="15"/>
        <v>35930.783393501806</v>
      </c>
      <c r="H172" s="31">
        <v>22</v>
      </c>
      <c r="I172" s="31">
        <v>31941</v>
      </c>
      <c r="J172" s="31">
        <v>255</v>
      </c>
      <c r="K172" s="31">
        <v>36275</v>
      </c>
    </row>
    <row r="173" spans="1:11" x14ac:dyDescent="0.2">
      <c r="A173" s="24" t="s">
        <v>14</v>
      </c>
      <c r="B173" s="31">
        <f t="shared" si="17"/>
        <v>825</v>
      </c>
      <c r="C173" s="31">
        <f t="shared" si="16"/>
        <v>100889.95757575758</v>
      </c>
      <c r="D173" s="31">
        <v>536</v>
      </c>
      <c r="E173" s="31">
        <v>129810</v>
      </c>
      <c r="F173" s="31">
        <f t="shared" si="14"/>
        <v>289</v>
      </c>
      <c r="G173" s="31">
        <f t="shared" si="15"/>
        <v>47252.785467128029</v>
      </c>
      <c r="H173" s="31">
        <v>20</v>
      </c>
      <c r="I173" s="31">
        <v>73047</v>
      </c>
      <c r="J173" s="31">
        <v>269</v>
      </c>
      <c r="K173" s="31">
        <v>45335</v>
      </c>
    </row>
    <row r="174" spans="1:11" x14ac:dyDescent="0.2">
      <c r="A174" s="24" t="s">
        <v>15</v>
      </c>
      <c r="B174" s="31">
        <f t="shared" si="17"/>
        <v>646</v>
      </c>
      <c r="C174" s="31">
        <f t="shared" si="16"/>
        <v>119035.41795665634</v>
      </c>
      <c r="D174" s="31">
        <v>642</v>
      </c>
      <c r="E174" s="31">
        <v>119640</v>
      </c>
      <c r="F174" s="31">
        <f t="shared" si="14"/>
        <v>4</v>
      </c>
      <c r="G174" s="31">
        <f t="shared" si="15"/>
        <v>22000</v>
      </c>
      <c r="H174" s="31">
        <v>4</v>
      </c>
      <c r="I174" s="31">
        <v>22000</v>
      </c>
      <c r="J174" s="31">
        <v>0</v>
      </c>
      <c r="K174" s="31">
        <v>0</v>
      </c>
    </row>
    <row r="175" spans="1:11" x14ac:dyDescent="0.2">
      <c r="A175" s="24" t="s">
        <v>16</v>
      </c>
      <c r="B175" s="31">
        <f t="shared" si="17"/>
        <v>1549</v>
      </c>
      <c r="C175" s="31">
        <f t="shared" si="16"/>
        <v>105088.34538411879</v>
      </c>
      <c r="D175" s="31">
        <v>956</v>
      </c>
      <c r="E175" s="31">
        <v>130204</v>
      </c>
      <c r="F175" s="31">
        <f t="shared" si="14"/>
        <v>593</v>
      </c>
      <c r="G175" s="31">
        <f t="shared" si="15"/>
        <v>64598.35244519393</v>
      </c>
      <c r="H175" s="31">
        <v>81</v>
      </c>
      <c r="I175" s="31">
        <v>63589.222222222219</v>
      </c>
      <c r="J175" s="31">
        <v>512</v>
      </c>
      <c r="K175" s="31">
        <v>64758</v>
      </c>
    </row>
    <row r="176" spans="1:11" x14ac:dyDescent="0.2">
      <c r="A176" s="24" t="s">
        <v>17</v>
      </c>
      <c r="B176" s="31">
        <f t="shared" si="17"/>
        <v>1343</v>
      </c>
      <c r="C176" s="31">
        <f t="shared" si="16"/>
        <v>105503.84586746091</v>
      </c>
      <c r="D176" s="31">
        <v>1049</v>
      </c>
      <c r="E176" s="31">
        <v>121425</v>
      </c>
      <c r="F176" s="31">
        <f t="shared" si="14"/>
        <v>294</v>
      </c>
      <c r="G176" s="31">
        <f t="shared" si="15"/>
        <v>48696.734693877552</v>
      </c>
      <c r="H176" s="31">
        <v>72</v>
      </c>
      <c r="I176" s="31">
        <v>51387.666666666664</v>
      </c>
      <c r="J176" s="31">
        <v>222</v>
      </c>
      <c r="K176" s="31">
        <v>47824</v>
      </c>
    </row>
    <row r="177" spans="1:11" x14ac:dyDescent="0.2">
      <c r="A177" s="24" t="s">
        <v>18</v>
      </c>
      <c r="B177" s="31">
        <f t="shared" si="17"/>
        <v>1251</v>
      </c>
      <c r="C177" s="31">
        <f t="shared" si="16"/>
        <v>116087.76578737011</v>
      </c>
      <c r="D177" s="31">
        <v>1207</v>
      </c>
      <c r="E177" s="31">
        <v>117493</v>
      </c>
      <c r="F177" s="31">
        <f t="shared" si="14"/>
        <v>44</v>
      </c>
      <c r="G177" s="31">
        <f t="shared" si="15"/>
        <v>77539.636363636368</v>
      </c>
      <c r="H177" s="31">
        <v>44</v>
      </c>
      <c r="I177" s="31">
        <v>77539.636363636368</v>
      </c>
      <c r="J177" s="31">
        <v>0</v>
      </c>
      <c r="K177" s="31">
        <v>0</v>
      </c>
    </row>
    <row r="178" spans="1:11" x14ac:dyDescent="0.2">
      <c r="A178" s="24" t="s">
        <v>19</v>
      </c>
      <c r="B178" s="31">
        <f t="shared" si="17"/>
        <v>1552</v>
      </c>
      <c r="C178" s="31">
        <f t="shared" si="16"/>
        <v>117136.90721649484</v>
      </c>
      <c r="D178" s="31">
        <v>1532</v>
      </c>
      <c r="E178" s="31">
        <v>118140</v>
      </c>
      <c r="F178" s="31">
        <f t="shared" si="14"/>
        <v>20</v>
      </c>
      <c r="G178" s="31">
        <f t="shared" si="15"/>
        <v>40300</v>
      </c>
      <c r="H178" s="31">
        <v>20</v>
      </c>
      <c r="I178" s="31">
        <v>40300</v>
      </c>
      <c r="J178" s="31">
        <v>0</v>
      </c>
      <c r="K178" s="31">
        <v>0</v>
      </c>
    </row>
    <row r="179" spans="1:11" x14ac:dyDescent="0.2">
      <c r="A179" s="24" t="s">
        <v>20</v>
      </c>
      <c r="B179" s="31">
        <f t="shared" si="17"/>
        <v>1478</v>
      </c>
      <c r="C179" s="31">
        <f t="shared" si="16"/>
        <v>119707.25913396482</v>
      </c>
      <c r="D179" s="31">
        <v>1409</v>
      </c>
      <c r="E179" s="31">
        <v>122840</v>
      </c>
      <c r="F179" s="31">
        <f t="shared" si="14"/>
        <v>69</v>
      </c>
      <c r="G179" s="31">
        <f t="shared" si="15"/>
        <v>55735.782608695656</v>
      </c>
      <c r="H179" s="31">
        <v>45</v>
      </c>
      <c r="I179" s="31">
        <v>67128.2</v>
      </c>
      <c r="J179" s="31">
        <v>24</v>
      </c>
      <c r="K179" s="31">
        <v>34375</v>
      </c>
    </row>
    <row r="180" spans="1:11" x14ac:dyDescent="0.2">
      <c r="A180" s="24" t="s">
        <v>21</v>
      </c>
      <c r="B180" s="31">
        <f t="shared" si="17"/>
        <v>1751</v>
      </c>
      <c r="C180" s="31">
        <f t="shared" si="16"/>
        <v>108236.53398058252</v>
      </c>
      <c r="D180" s="31">
        <v>1239</v>
      </c>
      <c r="E180" s="31">
        <v>130864</v>
      </c>
      <c r="F180" s="31">
        <f t="shared" si="14"/>
        <v>512</v>
      </c>
      <c r="G180" s="31">
        <f t="shared" si="15"/>
        <v>53479.833984375</v>
      </c>
      <c r="H180" s="31">
        <v>63</v>
      </c>
      <c r="I180" s="31">
        <v>46451.444444444445</v>
      </c>
      <c r="J180" s="31">
        <v>449</v>
      </c>
      <c r="K180" s="31">
        <v>54466</v>
      </c>
    </row>
    <row r="181" spans="1:11" x14ac:dyDescent="0.2">
      <c r="A181" s="24" t="s">
        <v>28</v>
      </c>
      <c r="B181" s="31">
        <f t="shared" si="17"/>
        <v>1584</v>
      </c>
      <c r="C181" s="31">
        <f t="shared" si="16"/>
        <v>118216.99242424243</v>
      </c>
      <c r="D181" s="31">
        <v>1290</v>
      </c>
      <c r="E181" s="31">
        <v>132766</v>
      </c>
      <c r="F181" s="31">
        <f t="shared" si="14"/>
        <v>294</v>
      </c>
      <c r="G181" s="31">
        <f t="shared" si="15"/>
        <v>54379.510204081635</v>
      </c>
      <c r="H181" s="31">
        <v>29</v>
      </c>
      <c r="I181" s="31">
        <v>48307.448275862072</v>
      </c>
      <c r="J181" s="31">
        <v>265</v>
      </c>
      <c r="K181" s="31">
        <v>55044</v>
      </c>
    </row>
    <row r="182" spans="1:11" x14ac:dyDescent="0.2">
      <c r="A182" s="24" t="s">
        <v>29</v>
      </c>
      <c r="B182" s="31">
        <f t="shared" si="17"/>
        <v>1985</v>
      </c>
      <c r="C182" s="31">
        <f t="shared" si="16"/>
        <v>107050.83979848867</v>
      </c>
      <c r="D182" s="31">
        <v>1336</v>
      </c>
      <c r="E182" s="31">
        <v>127703</v>
      </c>
      <c r="F182" s="31">
        <f t="shared" si="14"/>
        <v>649</v>
      </c>
      <c r="G182" s="31">
        <f t="shared" si="15"/>
        <v>64537.302003081662</v>
      </c>
      <c r="H182" s="31">
        <v>24</v>
      </c>
      <c r="I182" s="31">
        <v>92357.666666666672</v>
      </c>
      <c r="J182" s="31">
        <v>625</v>
      </c>
      <c r="K182" s="31">
        <v>63469</v>
      </c>
    </row>
    <row r="183" spans="1:11" x14ac:dyDescent="0.2">
      <c r="A183" s="24" t="s">
        <v>31</v>
      </c>
      <c r="B183" s="31">
        <f t="shared" si="17"/>
        <v>1731</v>
      </c>
      <c r="C183" s="31">
        <f t="shared" si="16"/>
        <v>98352.939919121898</v>
      </c>
      <c r="D183" s="31">
        <v>1276</v>
      </c>
      <c r="E183" s="31">
        <v>117934</v>
      </c>
      <c r="F183" s="31">
        <f t="shared" si="14"/>
        <v>455</v>
      </c>
      <c r="G183" s="31">
        <f t="shared" si="15"/>
        <v>43439.9010989011</v>
      </c>
      <c r="H183" s="31">
        <v>32</v>
      </c>
      <c r="I183" s="31">
        <v>63253.5</v>
      </c>
      <c r="J183" s="31">
        <v>423</v>
      </c>
      <c r="K183" s="31">
        <v>41941</v>
      </c>
    </row>
    <row r="184" spans="1:11" x14ac:dyDescent="0.2">
      <c r="A184" s="24" t="s">
        <v>32</v>
      </c>
      <c r="B184" s="31">
        <f t="shared" si="17"/>
        <v>1528</v>
      </c>
      <c r="C184" s="31">
        <f t="shared" si="16"/>
        <v>122446.30693717278</v>
      </c>
      <c r="D184" s="31">
        <v>1147</v>
      </c>
      <c r="E184" s="31">
        <v>138000</v>
      </c>
      <c r="F184" s="31">
        <f t="shared" ref="F184:F247" si="18">+H184+J184</f>
        <v>381</v>
      </c>
      <c r="G184" s="31">
        <f t="shared" ref="G184:G247" si="19">((+H184*I184)+(J184*K184))/F184</f>
        <v>75621.934383202097</v>
      </c>
      <c r="H184" s="31">
        <v>115</v>
      </c>
      <c r="I184" s="31">
        <v>77687.330434782605</v>
      </c>
      <c r="J184" s="31">
        <v>266</v>
      </c>
      <c r="K184" s="31">
        <v>74729</v>
      </c>
    </row>
    <row r="185" spans="1:11" x14ac:dyDescent="0.2">
      <c r="A185" s="24" t="s">
        <v>33</v>
      </c>
      <c r="B185" s="31">
        <f t="shared" si="17"/>
        <v>1190</v>
      </c>
      <c r="C185" s="31">
        <f t="shared" si="16"/>
        <v>117215.15294117646</v>
      </c>
      <c r="D185" s="31">
        <v>912</v>
      </c>
      <c r="E185" s="31">
        <v>141206</v>
      </c>
      <c r="F185" s="31">
        <f t="shared" si="18"/>
        <v>278</v>
      </c>
      <c r="G185" s="31">
        <f t="shared" si="19"/>
        <v>38511.366906474817</v>
      </c>
      <c r="H185" s="31">
        <v>28</v>
      </c>
      <c r="I185" s="31">
        <v>64470</v>
      </c>
      <c r="J185" s="31">
        <v>250</v>
      </c>
      <c r="K185" s="31">
        <v>35604</v>
      </c>
    </row>
    <row r="186" spans="1:11" x14ac:dyDescent="0.2">
      <c r="A186" s="24" t="s">
        <v>34</v>
      </c>
      <c r="B186" s="31">
        <f t="shared" si="17"/>
        <v>1085</v>
      </c>
      <c r="C186" s="31">
        <f t="shared" si="16"/>
        <v>126641.05529953918</v>
      </c>
      <c r="D186" s="31">
        <v>973</v>
      </c>
      <c r="E186" s="31">
        <v>132049</v>
      </c>
      <c r="F186" s="31">
        <f t="shared" si="18"/>
        <v>112</v>
      </c>
      <c r="G186" s="31">
        <f t="shared" si="19"/>
        <v>79659.53571428571</v>
      </c>
      <c r="H186" s="31">
        <v>50</v>
      </c>
      <c r="I186" s="31">
        <v>75021.36</v>
      </c>
      <c r="J186" s="31">
        <v>62</v>
      </c>
      <c r="K186" s="31">
        <v>83400</v>
      </c>
    </row>
    <row r="187" spans="1:11" x14ac:dyDescent="0.2">
      <c r="A187" s="24" t="s">
        <v>202</v>
      </c>
      <c r="B187" s="31">
        <f t="shared" si="17"/>
        <v>1060</v>
      </c>
      <c r="C187" s="31">
        <f t="shared" si="16"/>
        <v>125566.2641509434</v>
      </c>
      <c r="D187" s="31">
        <v>906</v>
      </c>
      <c r="E187" s="31">
        <v>133581</v>
      </c>
      <c r="F187" s="31">
        <f t="shared" si="18"/>
        <v>154</v>
      </c>
      <c r="G187" s="31">
        <f t="shared" si="19"/>
        <v>78414.636363636368</v>
      </c>
      <c r="H187" s="31">
        <v>26</v>
      </c>
      <c r="I187" s="31">
        <v>108148.23076923077</v>
      </c>
      <c r="J187" s="31">
        <v>128</v>
      </c>
      <c r="K187" s="31">
        <v>72375</v>
      </c>
    </row>
    <row r="188" spans="1:11" x14ac:dyDescent="0.2">
      <c r="A188" s="24" t="s">
        <v>36</v>
      </c>
      <c r="B188" s="31">
        <f t="shared" si="17"/>
        <v>1348</v>
      </c>
      <c r="C188" s="31">
        <f t="shared" si="16"/>
        <v>129958.97997032641</v>
      </c>
      <c r="D188" s="31">
        <v>1255</v>
      </c>
      <c r="E188" s="31">
        <v>135406</v>
      </c>
      <c r="F188" s="31">
        <f t="shared" si="18"/>
        <v>93</v>
      </c>
      <c r="G188" s="31">
        <f t="shared" si="19"/>
        <v>56453.494623655912</v>
      </c>
      <c r="H188" s="31">
        <v>64</v>
      </c>
      <c r="I188" s="31">
        <v>53940.6875</v>
      </c>
      <c r="J188" s="31">
        <v>29</v>
      </c>
      <c r="K188" s="31">
        <v>61999</v>
      </c>
    </row>
    <row r="189" spans="1:11" x14ac:dyDescent="0.2">
      <c r="A189" s="24" t="s">
        <v>37</v>
      </c>
      <c r="B189" s="31">
        <f t="shared" si="17"/>
        <v>1959</v>
      </c>
      <c r="C189" s="31">
        <f t="shared" si="16"/>
        <v>115117.52884124553</v>
      </c>
      <c r="D189" s="31">
        <v>1497</v>
      </c>
      <c r="E189" s="31">
        <v>133057</v>
      </c>
      <c r="F189" s="31">
        <f t="shared" si="18"/>
        <v>462</v>
      </c>
      <c r="G189" s="31">
        <f t="shared" si="19"/>
        <v>56988.982683982686</v>
      </c>
      <c r="H189" s="31">
        <v>50</v>
      </c>
      <c r="I189" s="31">
        <v>71202.84</v>
      </c>
      <c r="J189" s="31">
        <v>412</v>
      </c>
      <c r="K189" s="31">
        <v>55264</v>
      </c>
    </row>
    <row r="190" spans="1:11" x14ac:dyDescent="0.2">
      <c r="A190" s="24" t="s">
        <v>38</v>
      </c>
      <c r="B190" s="31">
        <f t="shared" si="17"/>
        <v>2316</v>
      </c>
      <c r="C190" s="31">
        <f t="shared" si="16"/>
        <v>104068.78022452505</v>
      </c>
      <c r="D190" s="31">
        <v>1465</v>
      </c>
      <c r="E190" s="31">
        <v>138278</v>
      </c>
      <c r="F190" s="31">
        <f t="shared" si="18"/>
        <v>851</v>
      </c>
      <c r="G190" s="31">
        <f t="shared" si="19"/>
        <v>45177.467685076379</v>
      </c>
      <c r="H190" s="31">
        <v>20</v>
      </c>
      <c r="I190" s="31">
        <v>44781.4</v>
      </c>
      <c r="J190" s="31">
        <v>831</v>
      </c>
      <c r="K190" s="31">
        <v>45187</v>
      </c>
    </row>
    <row r="191" spans="1:11" x14ac:dyDescent="0.2">
      <c r="A191" s="24" t="s">
        <v>39</v>
      </c>
      <c r="B191" s="31">
        <f t="shared" si="17"/>
        <v>1762</v>
      </c>
      <c r="C191" s="31">
        <f t="shared" si="16"/>
        <v>136628.77298524405</v>
      </c>
      <c r="D191" s="31">
        <v>1572</v>
      </c>
      <c r="E191" s="31">
        <v>145642</v>
      </c>
      <c r="F191" s="31">
        <f t="shared" si="18"/>
        <v>190</v>
      </c>
      <c r="G191" s="31">
        <f t="shared" si="19"/>
        <v>62056.178947368418</v>
      </c>
      <c r="H191" s="31">
        <v>46</v>
      </c>
      <c r="I191" s="31">
        <v>73445.260869565216</v>
      </c>
      <c r="J191" s="31">
        <v>144</v>
      </c>
      <c r="K191" s="31">
        <v>58418</v>
      </c>
    </row>
    <row r="192" spans="1:11" x14ac:dyDescent="0.2">
      <c r="A192" s="24" t="s">
        <v>40</v>
      </c>
      <c r="B192" s="31">
        <f t="shared" si="17"/>
        <v>1776</v>
      </c>
      <c r="C192" s="31">
        <f t="shared" si="16"/>
        <v>133493.77083333334</v>
      </c>
      <c r="D192" s="31">
        <v>1521</v>
      </c>
      <c r="E192" s="31">
        <v>140428</v>
      </c>
      <c r="F192" s="31">
        <f t="shared" si="18"/>
        <v>255</v>
      </c>
      <c r="G192" s="31">
        <f t="shared" si="19"/>
        <v>92133.133333333331</v>
      </c>
      <c r="H192" s="31">
        <v>104</v>
      </c>
      <c r="I192" s="31">
        <v>82960.076923076922</v>
      </c>
      <c r="J192" s="31">
        <v>151</v>
      </c>
      <c r="K192" s="31">
        <v>98451</v>
      </c>
    </row>
    <row r="193" spans="1:11" x14ac:dyDescent="0.2">
      <c r="A193" s="24" t="s">
        <v>41</v>
      </c>
      <c r="B193" s="31">
        <f t="shared" si="17"/>
        <v>1997</v>
      </c>
      <c r="C193" s="31">
        <f t="shared" si="16"/>
        <v>111902.51827741612</v>
      </c>
      <c r="D193" s="31">
        <v>1457</v>
      </c>
      <c r="E193" s="31">
        <v>132445</v>
      </c>
      <c r="F193" s="31">
        <f t="shared" si="18"/>
        <v>540</v>
      </c>
      <c r="G193" s="31">
        <f t="shared" si="19"/>
        <v>56475.859259259261</v>
      </c>
      <c r="H193" s="31">
        <v>56</v>
      </c>
      <c r="I193" s="31">
        <v>79577</v>
      </c>
      <c r="J193" s="31">
        <v>484</v>
      </c>
      <c r="K193" s="31">
        <v>53803</v>
      </c>
    </row>
    <row r="194" spans="1:11" x14ac:dyDescent="0.2">
      <c r="A194" s="24" t="s">
        <v>42</v>
      </c>
      <c r="B194" s="31">
        <f t="shared" si="17"/>
        <v>2140</v>
      </c>
      <c r="C194" s="31">
        <f t="shared" si="16"/>
        <v>112202.67289719626</v>
      </c>
      <c r="D194" s="31">
        <v>1510</v>
      </c>
      <c r="E194" s="31">
        <v>134114</v>
      </c>
      <c r="F194" s="31">
        <f t="shared" si="18"/>
        <v>630</v>
      </c>
      <c r="G194" s="31">
        <f t="shared" si="19"/>
        <v>59685.047619047618</v>
      </c>
      <c r="H194" s="31">
        <v>78</v>
      </c>
      <c r="I194" s="31">
        <v>80604.769230769234</v>
      </c>
      <c r="J194" s="31">
        <v>552</v>
      </c>
      <c r="K194" s="31">
        <v>56729</v>
      </c>
    </row>
    <row r="195" spans="1:11" x14ac:dyDescent="0.2">
      <c r="A195" s="24" t="s">
        <v>43</v>
      </c>
      <c r="B195" s="31">
        <f t="shared" si="17"/>
        <v>1787</v>
      </c>
      <c r="C195" s="31">
        <f t="shared" si="16"/>
        <v>124467.42865137101</v>
      </c>
      <c r="D195" s="31">
        <v>1514</v>
      </c>
      <c r="E195" s="31">
        <v>133923</v>
      </c>
      <c r="F195" s="31">
        <f t="shared" si="18"/>
        <v>273</v>
      </c>
      <c r="G195" s="31">
        <f t="shared" si="19"/>
        <v>72028.83882783883</v>
      </c>
      <c r="H195" s="31">
        <v>41</v>
      </c>
      <c r="I195" s="31">
        <v>69990.85365853658</v>
      </c>
      <c r="J195" s="31">
        <v>232</v>
      </c>
      <c r="K195" s="31">
        <v>72389</v>
      </c>
    </row>
    <row r="196" spans="1:11" x14ac:dyDescent="0.2">
      <c r="A196" s="24" t="s">
        <v>44</v>
      </c>
      <c r="B196" s="31">
        <f t="shared" si="17"/>
        <v>3103</v>
      </c>
      <c r="C196" s="31">
        <f t="shared" si="16"/>
        <v>101287.48630357719</v>
      </c>
      <c r="D196" s="31">
        <v>1418</v>
      </c>
      <c r="E196" s="31">
        <v>170391</v>
      </c>
      <c r="F196" s="31">
        <f t="shared" si="18"/>
        <v>1685</v>
      </c>
      <c r="G196" s="31">
        <f t="shared" si="19"/>
        <v>43133.906231454006</v>
      </c>
      <c r="H196" s="31">
        <v>68</v>
      </c>
      <c r="I196" s="31">
        <v>105386.17647058824</v>
      </c>
      <c r="J196" s="31">
        <v>1617</v>
      </c>
      <c r="K196" s="31">
        <v>40516</v>
      </c>
    </row>
    <row r="197" spans="1:11" x14ac:dyDescent="0.2">
      <c r="A197" s="24" t="s">
        <v>45</v>
      </c>
      <c r="B197" s="31">
        <f t="shared" si="17"/>
        <v>1696</v>
      </c>
      <c r="C197" s="31">
        <f t="shared" si="16"/>
        <v>141193.12323113208</v>
      </c>
      <c r="D197" s="31">
        <v>1522</v>
      </c>
      <c r="E197" s="31">
        <v>146886</v>
      </c>
      <c r="F197" s="31">
        <f t="shared" si="18"/>
        <v>174</v>
      </c>
      <c r="G197" s="31">
        <f t="shared" si="19"/>
        <v>91396.81034482758</v>
      </c>
      <c r="H197" s="31">
        <v>25</v>
      </c>
      <c r="I197" s="31">
        <v>93475.72</v>
      </c>
      <c r="J197" s="31">
        <v>149</v>
      </c>
      <c r="K197" s="31">
        <v>91048</v>
      </c>
    </row>
    <row r="198" spans="1:11" x14ac:dyDescent="0.2">
      <c r="A198" s="24" t="s">
        <v>46</v>
      </c>
      <c r="B198" s="31">
        <f t="shared" si="17"/>
        <v>2105</v>
      </c>
      <c r="C198" s="31">
        <f t="shared" si="16"/>
        <v>130177.13586698337</v>
      </c>
      <c r="D198" s="31">
        <v>1493</v>
      </c>
      <c r="E198" s="31">
        <v>155999</v>
      </c>
      <c r="F198" s="31">
        <f t="shared" si="18"/>
        <v>612</v>
      </c>
      <c r="G198" s="31">
        <f t="shared" si="19"/>
        <v>67183.601307189543</v>
      </c>
      <c r="H198" s="31">
        <v>80</v>
      </c>
      <c r="I198" s="31">
        <v>107819.1</v>
      </c>
      <c r="J198" s="31">
        <v>532</v>
      </c>
      <c r="K198" s="31">
        <v>61073</v>
      </c>
    </row>
    <row r="199" spans="1:11" x14ac:dyDescent="0.2">
      <c r="A199" s="24" t="s">
        <v>47</v>
      </c>
      <c r="B199" s="31">
        <f t="shared" si="17"/>
        <v>2220</v>
      </c>
      <c r="C199" s="31">
        <f t="shared" si="16"/>
        <v>111364.70585585585</v>
      </c>
      <c r="D199" s="31">
        <v>1941</v>
      </c>
      <c r="E199" s="31">
        <v>116204</v>
      </c>
      <c r="F199" s="31">
        <f t="shared" si="18"/>
        <v>279</v>
      </c>
      <c r="G199" s="31">
        <f t="shared" si="19"/>
        <v>77697.788530465943</v>
      </c>
      <c r="H199" s="31">
        <v>140</v>
      </c>
      <c r="I199" s="31">
        <v>97238</v>
      </c>
      <c r="J199" s="31">
        <v>139</v>
      </c>
      <c r="K199" s="31">
        <v>58017</v>
      </c>
    </row>
    <row r="200" spans="1:11" x14ac:dyDescent="0.2">
      <c r="A200" s="24" t="s">
        <v>48</v>
      </c>
      <c r="B200" s="31">
        <f t="shared" si="17"/>
        <v>1760</v>
      </c>
      <c r="C200" s="31">
        <f t="shared" si="16"/>
        <v>120874.82159090909</v>
      </c>
      <c r="D200" s="31">
        <v>1341</v>
      </c>
      <c r="E200" s="31">
        <v>137729</v>
      </c>
      <c r="F200" s="31">
        <f t="shared" si="18"/>
        <v>419</v>
      </c>
      <c r="G200" s="31">
        <f t="shared" si="19"/>
        <v>66933.405727923629</v>
      </c>
      <c r="H200" s="31">
        <v>32</v>
      </c>
      <c r="I200" s="31">
        <v>192931</v>
      </c>
      <c r="J200" s="31">
        <v>387</v>
      </c>
      <c r="K200" s="31">
        <v>56515</v>
      </c>
    </row>
    <row r="201" spans="1:11" x14ac:dyDescent="0.2">
      <c r="A201" s="24" t="s">
        <v>49</v>
      </c>
      <c r="B201" s="31">
        <f t="shared" si="17"/>
        <v>3618</v>
      </c>
      <c r="C201" s="31">
        <f t="shared" si="16"/>
        <v>102327.56218905473</v>
      </c>
      <c r="D201" s="31">
        <v>2160</v>
      </c>
      <c r="E201" s="31">
        <v>131452</v>
      </c>
      <c r="F201" s="31">
        <f t="shared" si="18"/>
        <v>1458</v>
      </c>
      <c r="G201" s="31">
        <f t="shared" si="19"/>
        <v>59180.246913580246</v>
      </c>
      <c r="H201" s="31">
        <v>108</v>
      </c>
      <c r="I201" s="31">
        <v>103058.33333333333</v>
      </c>
      <c r="J201" s="31">
        <v>1350</v>
      </c>
      <c r="K201" s="31">
        <v>55670</v>
      </c>
    </row>
    <row r="202" spans="1:11" x14ac:dyDescent="0.2">
      <c r="A202" s="24" t="s">
        <v>50</v>
      </c>
      <c r="B202" s="31">
        <f t="shared" si="17"/>
        <v>2386</v>
      </c>
      <c r="C202" s="31">
        <f t="shared" si="16"/>
        <v>121976.75062866723</v>
      </c>
      <c r="D202" s="31">
        <v>1535</v>
      </c>
      <c r="E202" s="31">
        <v>139305</v>
      </c>
      <c r="F202" s="31">
        <f t="shared" si="18"/>
        <v>851</v>
      </c>
      <c r="G202" s="31">
        <f t="shared" si="19"/>
        <v>90720.74265569917</v>
      </c>
      <c r="H202" s="31">
        <v>144</v>
      </c>
      <c r="I202" s="31">
        <v>98687.958333333328</v>
      </c>
      <c r="J202" s="31">
        <v>707</v>
      </c>
      <c r="K202" s="31">
        <v>89098</v>
      </c>
    </row>
    <row r="203" spans="1:11" x14ac:dyDescent="0.2">
      <c r="A203" s="24" t="s">
        <v>51</v>
      </c>
      <c r="B203" s="31">
        <f t="shared" si="17"/>
        <v>1927</v>
      </c>
      <c r="C203" s="31">
        <f t="shared" si="16"/>
        <v>135788.10690192008</v>
      </c>
      <c r="D203" s="31">
        <v>1548</v>
      </c>
      <c r="E203" s="31">
        <v>149759</v>
      </c>
      <c r="F203" s="31">
        <f t="shared" si="18"/>
        <v>379</v>
      </c>
      <c r="G203" s="31">
        <f t="shared" si="19"/>
        <v>78724.934036939318</v>
      </c>
      <c r="H203" s="31">
        <v>47</v>
      </c>
      <c r="I203" s="31">
        <v>106605.40425531915</v>
      </c>
      <c r="J203" s="31">
        <v>332</v>
      </c>
      <c r="K203" s="31">
        <v>74778</v>
      </c>
    </row>
    <row r="204" spans="1:11" x14ac:dyDescent="0.2">
      <c r="A204" s="24" t="s">
        <v>53</v>
      </c>
      <c r="B204" s="31">
        <f t="shared" si="17"/>
        <v>2158</v>
      </c>
      <c r="C204" s="31">
        <f t="shared" si="16"/>
        <v>140523.15987025024</v>
      </c>
      <c r="D204" s="31">
        <v>1634</v>
      </c>
      <c r="E204" s="31">
        <v>156345</v>
      </c>
      <c r="F204" s="31">
        <f t="shared" si="18"/>
        <v>524</v>
      </c>
      <c r="G204" s="31">
        <f t="shared" si="19"/>
        <v>91185.58969465649</v>
      </c>
      <c r="H204" s="31">
        <v>89</v>
      </c>
      <c r="I204" s="31">
        <v>93270.606741573036</v>
      </c>
      <c r="J204" s="31">
        <v>435</v>
      </c>
      <c r="K204" s="31">
        <v>90759</v>
      </c>
    </row>
    <row r="205" spans="1:11" x14ac:dyDescent="0.2">
      <c r="A205" s="24" t="s">
        <v>54</v>
      </c>
      <c r="B205" s="31">
        <f t="shared" si="17"/>
        <v>1646</v>
      </c>
      <c r="C205" s="31">
        <f t="shared" si="16"/>
        <v>134273.72174969624</v>
      </c>
      <c r="D205" s="31">
        <v>1211</v>
      </c>
      <c r="E205" s="31">
        <v>156216</v>
      </c>
      <c r="F205" s="31">
        <f t="shared" si="18"/>
        <v>435</v>
      </c>
      <c r="G205" s="31">
        <f t="shared" si="19"/>
        <v>73188.436781609198</v>
      </c>
      <c r="H205" s="31">
        <v>88</v>
      </c>
      <c r="I205" s="31">
        <v>92772</v>
      </c>
      <c r="J205" s="31">
        <v>347</v>
      </c>
      <c r="K205" s="31">
        <v>68222</v>
      </c>
    </row>
    <row r="206" spans="1:11" x14ac:dyDescent="0.2">
      <c r="A206" s="24" t="s">
        <v>55</v>
      </c>
      <c r="B206" s="31">
        <f t="shared" si="17"/>
        <v>2829</v>
      </c>
      <c r="C206" s="31">
        <f t="shared" si="16"/>
        <v>111656.63732767763</v>
      </c>
      <c r="D206" s="31">
        <v>1719</v>
      </c>
      <c r="E206" s="31">
        <v>145595</v>
      </c>
      <c r="F206" s="31">
        <f t="shared" si="18"/>
        <v>1110</v>
      </c>
      <c r="G206" s="31">
        <f t="shared" si="19"/>
        <v>59098.037837837837</v>
      </c>
      <c r="H206" s="31">
        <v>66</v>
      </c>
      <c r="I206" s="31">
        <v>90592.636363636368</v>
      </c>
      <c r="J206" s="31">
        <v>1044</v>
      </c>
      <c r="K206" s="31">
        <v>57107</v>
      </c>
    </row>
    <row r="207" spans="1:11" x14ac:dyDescent="0.2">
      <c r="A207" s="24" t="s">
        <v>56</v>
      </c>
      <c r="B207" s="31">
        <f t="shared" si="17"/>
        <v>2194</v>
      </c>
      <c r="C207" s="31">
        <f t="shared" si="16"/>
        <v>119515.6645396536</v>
      </c>
      <c r="D207" s="31">
        <v>1346</v>
      </c>
      <c r="E207" s="31">
        <v>153740</v>
      </c>
      <c r="F207" s="31">
        <f t="shared" si="18"/>
        <v>848</v>
      </c>
      <c r="G207" s="31">
        <f t="shared" si="19"/>
        <v>65192.603773584902</v>
      </c>
      <c r="H207" s="31">
        <v>36</v>
      </c>
      <c r="I207" s="31">
        <v>112009</v>
      </c>
      <c r="J207" s="31">
        <v>812</v>
      </c>
      <c r="K207" s="31">
        <v>63117</v>
      </c>
    </row>
    <row r="208" spans="1:11" x14ac:dyDescent="0.2">
      <c r="A208" s="24" t="s">
        <v>57</v>
      </c>
      <c r="B208" s="31">
        <f t="shared" si="17"/>
        <v>1719</v>
      </c>
      <c r="C208" s="31">
        <f t="shared" si="16"/>
        <v>127471.2396742292</v>
      </c>
      <c r="D208" s="31">
        <v>1181</v>
      </c>
      <c r="E208" s="31">
        <v>147619</v>
      </c>
      <c r="F208" s="31">
        <f t="shared" si="18"/>
        <v>538</v>
      </c>
      <c r="G208" s="31">
        <f t="shared" si="19"/>
        <v>83243.535315985137</v>
      </c>
      <c r="H208" s="31">
        <v>202</v>
      </c>
      <c r="I208" s="31">
        <v>90198.960396039605</v>
      </c>
      <c r="J208" s="31">
        <v>336</v>
      </c>
      <c r="K208" s="31">
        <v>79062</v>
      </c>
    </row>
    <row r="209" spans="1:11" x14ac:dyDescent="0.2">
      <c r="A209" s="24" t="s">
        <v>58</v>
      </c>
      <c r="B209" s="31">
        <f t="shared" si="17"/>
        <v>1618</v>
      </c>
      <c r="C209" s="31">
        <f t="shared" si="16"/>
        <v>132617.45673671199</v>
      </c>
      <c r="D209" s="31">
        <v>1033</v>
      </c>
      <c r="E209" s="31">
        <v>168429</v>
      </c>
      <c r="F209" s="31">
        <f t="shared" si="18"/>
        <v>585</v>
      </c>
      <c r="G209" s="31">
        <f t="shared" si="19"/>
        <v>69381.005128205128</v>
      </c>
      <c r="H209" s="31">
        <v>108</v>
      </c>
      <c r="I209" s="31">
        <v>66152.444444444438</v>
      </c>
      <c r="J209" s="31">
        <v>477</v>
      </c>
      <c r="K209" s="31">
        <v>70112</v>
      </c>
    </row>
    <row r="210" spans="1:11" x14ac:dyDescent="0.2">
      <c r="A210" s="24" t="s">
        <v>59</v>
      </c>
      <c r="B210" s="31">
        <f t="shared" si="17"/>
        <v>2018</v>
      </c>
      <c r="C210" s="31">
        <f t="shared" si="16"/>
        <v>110902.61843409316</v>
      </c>
      <c r="D210" s="31">
        <v>963</v>
      </c>
      <c r="E210" s="31">
        <v>161966</v>
      </c>
      <c r="F210" s="31">
        <f t="shared" si="18"/>
        <v>1055</v>
      </c>
      <c r="G210" s="31">
        <f t="shared" si="19"/>
        <v>64292.157345971566</v>
      </c>
      <c r="H210" s="31">
        <v>22</v>
      </c>
      <c r="I210" s="31">
        <v>132008</v>
      </c>
      <c r="J210" s="31">
        <v>1033</v>
      </c>
      <c r="K210" s="31">
        <v>62850</v>
      </c>
    </row>
    <row r="211" spans="1:11" x14ac:dyDescent="0.2">
      <c r="A211" s="24" t="s">
        <v>60</v>
      </c>
      <c r="B211" s="31">
        <f t="shared" si="17"/>
        <v>1395</v>
      </c>
      <c r="C211" s="31">
        <f t="shared" ref="C211:C274" si="20">((+D211*E211)+(H211*I211)+(J211*K211))/B211</f>
        <v>139234.58781362008</v>
      </c>
      <c r="D211" s="31">
        <v>828</v>
      </c>
      <c r="E211" s="31">
        <v>161163</v>
      </c>
      <c r="F211" s="31">
        <f t="shared" si="18"/>
        <v>567</v>
      </c>
      <c r="G211" s="31">
        <f t="shared" si="19"/>
        <v>107212.14462081129</v>
      </c>
      <c r="H211" s="31">
        <v>34</v>
      </c>
      <c r="I211" s="31">
        <v>123047.64705882352</v>
      </c>
      <c r="J211" s="31">
        <v>533</v>
      </c>
      <c r="K211" s="31">
        <v>106202</v>
      </c>
    </row>
    <row r="212" spans="1:11" x14ac:dyDescent="0.2">
      <c r="A212" s="24" t="s">
        <v>61</v>
      </c>
      <c r="B212" s="31">
        <f t="shared" si="17"/>
        <v>1755</v>
      </c>
      <c r="C212" s="31">
        <f t="shared" si="20"/>
        <v>106188.52250712251</v>
      </c>
      <c r="D212" s="31">
        <v>1154</v>
      </c>
      <c r="E212" s="31">
        <v>135354</v>
      </c>
      <c r="F212" s="31">
        <f t="shared" si="18"/>
        <v>601</v>
      </c>
      <c r="G212" s="31">
        <f t="shared" si="19"/>
        <v>50186.923460898499</v>
      </c>
      <c r="H212" s="31">
        <v>100</v>
      </c>
      <c r="I212" s="31">
        <v>113803.52</v>
      </c>
      <c r="J212" s="31">
        <v>501</v>
      </c>
      <c r="K212" s="31">
        <v>37489</v>
      </c>
    </row>
    <row r="213" spans="1:11" x14ac:dyDescent="0.2">
      <c r="A213" s="24" t="s">
        <v>62</v>
      </c>
      <c r="B213" s="31">
        <f t="shared" si="17"/>
        <v>1446</v>
      </c>
      <c r="C213" s="31">
        <f t="shared" si="20"/>
        <v>178944.73720608576</v>
      </c>
      <c r="D213" s="31">
        <v>1386</v>
      </c>
      <c r="E213" s="31">
        <v>183769</v>
      </c>
      <c r="F213" s="31">
        <f t="shared" si="18"/>
        <v>60</v>
      </c>
      <c r="G213" s="31">
        <f t="shared" si="19"/>
        <v>67504.266666666663</v>
      </c>
      <c r="H213" s="31">
        <v>22</v>
      </c>
      <c r="I213" s="31">
        <v>80419.545454545456</v>
      </c>
      <c r="J213" s="31">
        <v>38</v>
      </c>
      <c r="K213" s="31">
        <v>60027</v>
      </c>
    </row>
    <row r="214" spans="1:11" x14ac:dyDescent="0.2">
      <c r="A214" s="24" t="s">
        <v>63</v>
      </c>
      <c r="B214" s="31">
        <f t="shared" si="17"/>
        <v>1353</v>
      </c>
      <c r="C214" s="31">
        <f t="shared" si="20"/>
        <v>152163.94382852918</v>
      </c>
      <c r="D214" s="31">
        <v>1279</v>
      </c>
      <c r="E214" s="31">
        <v>156624</v>
      </c>
      <c r="F214" s="31">
        <f t="shared" si="18"/>
        <v>74</v>
      </c>
      <c r="G214" s="31">
        <f t="shared" si="19"/>
        <v>75077.297297297293</v>
      </c>
      <c r="H214" s="31">
        <v>38</v>
      </c>
      <c r="I214" s="31">
        <v>89416</v>
      </c>
      <c r="J214" s="31">
        <v>36</v>
      </c>
      <c r="K214" s="31">
        <v>59942</v>
      </c>
    </row>
    <row r="215" spans="1:11" x14ac:dyDescent="0.2">
      <c r="A215" s="24" t="s">
        <v>64</v>
      </c>
      <c r="B215" s="31">
        <f t="shared" si="17"/>
        <v>1932</v>
      </c>
      <c r="C215" s="31">
        <f t="shared" si="20"/>
        <v>159866.36956521738</v>
      </c>
      <c r="D215" s="31">
        <v>1338</v>
      </c>
      <c r="E215" s="31">
        <v>178324</v>
      </c>
      <c r="F215" s="31">
        <f t="shared" si="18"/>
        <v>594</v>
      </c>
      <c r="G215" s="31">
        <f t="shared" si="19"/>
        <v>118290.09090909091</v>
      </c>
      <c r="H215" s="31">
        <v>114</v>
      </c>
      <c r="I215" s="31">
        <v>94012.578947368427</v>
      </c>
      <c r="J215" s="31">
        <v>480</v>
      </c>
      <c r="K215" s="31">
        <v>124056</v>
      </c>
    </row>
    <row r="216" spans="1:11" x14ac:dyDescent="0.2">
      <c r="A216" s="24" t="s">
        <v>65</v>
      </c>
      <c r="B216" s="31">
        <f t="shared" si="17"/>
        <v>1209</v>
      </c>
      <c r="C216" s="31">
        <f t="shared" si="20"/>
        <v>170206.36807278742</v>
      </c>
      <c r="D216" s="31">
        <v>1159</v>
      </c>
      <c r="E216" s="31">
        <v>174693</v>
      </c>
      <c r="F216" s="31">
        <f t="shared" si="18"/>
        <v>50</v>
      </c>
      <c r="G216" s="31">
        <f t="shared" si="19"/>
        <v>66206.240000000005</v>
      </c>
      <c r="H216" s="31">
        <v>9</v>
      </c>
      <c r="I216" s="31">
        <v>94743.333333333328</v>
      </c>
      <c r="J216" s="31">
        <v>41</v>
      </c>
      <c r="K216" s="31">
        <v>59942</v>
      </c>
    </row>
    <row r="217" spans="1:11" x14ac:dyDescent="0.2">
      <c r="A217" s="24" t="s">
        <v>66</v>
      </c>
      <c r="B217" s="31">
        <f t="shared" ref="B217:B258" si="21">+D217+H217+J217</f>
        <v>3720</v>
      </c>
      <c r="C217" s="31">
        <f t="shared" si="20"/>
        <v>136633.3935483871</v>
      </c>
      <c r="D217" s="31">
        <v>1076</v>
      </c>
      <c r="E217" s="31">
        <v>173904</v>
      </c>
      <c r="F217" s="31">
        <f t="shared" si="18"/>
        <v>2644</v>
      </c>
      <c r="G217" s="31">
        <f t="shared" si="19"/>
        <v>121465.7791225416</v>
      </c>
      <c r="H217" s="31">
        <v>348</v>
      </c>
      <c r="I217" s="31">
        <v>63259.402298850575</v>
      </c>
      <c r="J217" s="31">
        <v>2296</v>
      </c>
      <c r="K217" s="31">
        <v>130288</v>
      </c>
    </row>
    <row r="218" spans="1:11" x14ac:dyDescent="0.2">
      <c r="A218" s="24" t="s">
        <v>67</v>
      </c>
      <c r="B218" s="31">
        <f t="shared" si="21"/>
        <v>2046</v>
      </c>
      <c r="C218" s="31">
        <f t="shared" si="20"/>
        <v>124438.39002932551</v>
      </c>
      <c r="D218" s="31">
        <v>921</v>
      </c>
      <c r="E218" s="31">
        <v>195143</v>
      </c>
      <c r="F218" s="31">
        <f t="shared" si="18"/>
        <v>1125</v>
      </c>
      <c r="G218" s="31">
        <f t="shared" si="19"/>
        <v>66554.882666666672</v>
      </c>
      <c r="H218" s="31">
        <v>42</v>
      </c>
      <c r="I218" s="31">
        <v>88676</v>
      </c>
      <c r="J218" s="31">
        <v>1083</v>
      </c>
      <c r="K218" s="31">
        <v>65697</v>
      </c>
    </row>
    <row r="219" spans="1:11" x14ac:dyDescent="0.2">
      <c r="A219" s="24" t="s">
        <v>69</v>
      </c>
      <c r="B219" s="31">
        <f t="shared" si="21"/>
        <v>937</v>
      </c>
      <c r="C219" s="31">
        <f t="shared" si="20"/>
        <v>158032.79722518678</v>
      </c>
      <c r="D219" s="31">
        <v>795</v>
      </c>
      <c r="E219" s="31">
        <v>168369</v>
      </c>
      <c r="F219" s="31">
        <f t="shared" si="18"/>
        <v>142</v>
      </c>
      <c r="G219" s="31">
        <f t="shared" si="19"/>
        <v>100164.61971830986</v>
      </c>
      <c r="H219" s="31">
        <v>36</v>
      </c>
      <c r="I219" s="31">
        <v>73807.777777777781</v>
      </c>
      <c r="J219" s="31">
        <v>106</v>
      </c>
      <c r="K219" s="31">
        <v>109116</v>
      </c>
    </row>
    <row r="220" spans="1:11" x14ac:dyDescent="0.2">
      <c r="A220" s="24" t="s">
        <v>72</v>
      </c>
      <c r="B220" s="31">
        <f t="shared" si="21"/>
        <v>1526</v>
      </c>
      <c r="C220" s="31">
        <f t="shared" si="20"/>
        <v>154110.65399737877</v>
      </c>
      <c r="D220" s="31">
        <v>950</v>
      </c>
      <c r="E220" s="31">
        <v>175998</v>
      </c>
      <c r="F220" s="31">
        <f t="shared" si="18"/>
        <v>576</v>
      </c>
      <c r="G220" s="31">
        <f t="shared" si="19"/>
        <v>118011.73263888889</v>
      </c>
      <c r="H220" s="31">
        <v>63</v>
      </c>
      <c r="I220" s="31">
        <v>60439.555555555555</v>
      </c>
      <c r="J220" s="31">
        <v>513</v>
      </c>
      <c r="K220" s="31">
        <v>125082</v>
      </c>
    </row>
    <row r="221" spans="1:11" x14ac:dyDescent="0.2">
      <c r="A221" s="24" t="s">
        <v>73</v>
      </c>
      <c r="B221" s="31">
        <f t="shared" si="21"/>
        <v>1374</v>
      </c>
      <c r="C221" s="31">
        <f t="shared" si="20"/>
        <v>116467.28602620088</v>
      </c>
      <c r="D221" s="31">
        <v>588</v>
      </c>
      <c r="E221" s="31">
        <v>160451</v>
      </c>
      <c r="F221" s="31">
        <f t="shared" si="18"/>
        <v>786</v>
      </c>
      <c r="G221" s="31">
        <f t="shared" si="19"/>
        <v>83563.438931297715</v>
      </c>
      <c r="H221" s="31">
        <v>31</v>
      </c>
      <c r="I221" s="31">
        <v>72297.838709677424</v>
      </c>
      <c r="J221" s="31">
        <v>755</v>
      </c>
      <c r="K221" s="31">
        <v>84026</v>
      </c>
    </row>
    <row r="222" spans="1:11" x14ac:dyDescent="0.2">
      <c r="A222" s="24" t="s">
        <v>74</v>
      </c>
      <c r="B222" s="31">
        <f t="shared" si="21"/>
        <v>1210</v>
      </c>
      <c r="C222" s="31">
        <f t="shared" si="20"/>
        <v>141143.37190082646</v>
      </c>
      <c r="D222" s="31">
        <v>646</v>
      </c>
      <c r="E222" s="31">
        <v>180920</v>
      </c>
      <c r="F222" s="31">
        <f t="shared" si="18"/>
        <v>564</v>
      </c>
      <c r="G222" s="31">
        <f t="shared" si="19"/>
        <v>95583.617021276601</v>
      </c>
      <c r="H222" s="31">
        <v>44</v>
      </c>
      <c r="I222" s="31">
        <v>90130.909090909088</v>
      </c>
      <c r="J222" s="31">
        <v>520</v>
      </c>
      <c r="K222" s="31">
        <v>96045</v>
      </c>
    </row>
    <row r="223" spans="1:11" x14ac:dyDescent="0.2">
      <c r="A223" s="24" t="s">
        <v>75</v>
      </c>
      <c r="B223" s="31">
        <f t="shared" si="21"/>
        <v>1488</v>
      </c>
      <c r="C223" s="31">
        <f t="shared" si="20"/>
        <v>213494.02822580645</v>
      </c>
      <c r="D223" s="31">
        <v>778</v>
      </c>
      <c r="E223" s="31">
        <v>177168</v>
      </c>
      <c r="F223" s="31">
        <f t="shared" si="18"/>
        <v>710</v>
      </c>
      <c r="G223" s="31">
        <f t="shared" si="19"/>
        <v>253299.1690140845</v>
      </c>
      <c r="H223" s="31">
        <v>40</v>
      </c>
      <c r="I223" s="31">
        <v>127744</v>
      </c>
      <c r="J223" s="31">
        <v>670</v>
      </c>
      <c r="K223" s="31">
        <v>260795</v>
      </c>
    </row>
    <row r="224" spans="1:11" x14ac:dyDescent="0.2">
      <c r="A224" s="24" t="s">
        <v>76</v>
      </c>
      <c r="B224" s="31">
        <f t="shared" si="21"/>
        <v>1159</v>
      </c>
      <c r="C224" s="31">
        <f t="shared" si="20"/>
        <v>151336.57377049181</v>
      </c>
      <c r="D224" s="31">
        <v>725</v>
      </c>
      <c r="E224" s="31">
        <v>167993</v>
      </c>
      <c r="F224" s="31">
        <f t="shared" si="18"/>
        <v>434</v>
      </c>
      <c r="G224" s="31">
        <f t="shared" si="19"/>
        <v>123511.89861751153</v>
      </c>
      <c r="H224" s="31">
        <v>48</v>
      </c>
      <c r="I224" s="31">
        <v>109985</v>
      </c>
      <c r="J224" s="31">
        <v>386</v>
      </c>
      <c r="K224" s="31">
        <v>125194</v>
      </c>
    </row>
    <row r="225" spans="1:11" x14ac:dyDescent="0.2">
      <c r="A225" s="24" t="s">
        <v>78</v>
      </c>
      <c r="B225" s="31">
        <f t="shared" si="21"/>
        <v>1841</v>
      </c>
      <c r="C225" s="31">
        <f t="shared" si="20"/>
        <v>110062.55078761543</v>
      </c>
      <c r="D225" s="31">
        <v>859</v>
      </c>
      <c r="E225" s="31">
        <v>146770</v>
      </c>
      <c r="F225" s="31">
        <f t="shared" si="18"/>
        <v>982</v>
      </c>
      <c r="G225" s="31">
        <f t="shared" si="19"/>
        <v>77952.877800407339</v>
      </c>
      <c r="H225" s="31">
        <v>100</v>
      </c>
      <c r="I225" s="31">
        <v>111432.52</v>
      </c>
      <c r="J225" s="31">
        <v>882</v>
      </c>
      <c r="K225" s="31">
        <v>74157</v>
      </c>
    </row>
    <row r="226" spans="1:11" x14ac:dyDescent="0.2">
      <c r="A226" s="24" t="s">
        <v>79</v>
      </c>
      <c r="B226" s="31">
        <f t="shared" si="21"/>
        <v>1067</v>
      </c>
      <c r="C226" s="31">
        <f t="shared" si="20"/>
        <v>183306.10309278351</v>
      </c>
      <c r="D226" s="31">
        <v>983</v>
      </c>
      <c r="E226" s="31">
        <v>161904</v>
      </c>
      <c r="F226" s="31">
        <f t="shared" si="18"/>
        <v>84</v>
      </c>
      <c r="G226" s="31">
        <f t="shared" si="19"/>
        <v>433761.66666666669</v>
      </c>
      <c r="H226" s="31">
        <v>14</v>
      </c>
      <c r="I226" s="31">
        <v>116370</v>
      </c>
      <c r="J226" s="31">
        <v>70</v>
      </c>
      <c r="K226" s="31">
        <v>497240</v>
      </c>
    </row>
    <row r="227" spans="1:11" x14ac:dyDescent="0.2">
      <c r="A227" s="24" t="s">
        <v>80</v>
      </c>
      <c r="B227" s="31">
        <f t="shared" si="21"/>
        <v>557</v>
      </c>
      <c r="C227" s="31">
        <f t="shared" si="20"/>
        <v>167405.69479353679</v>
      </c>
      <c r="D227" s="31">
        <v>522</v>
      </c>
      <c r="E227" s="31">
        <v>173791</v>
      </c>
      <c r="F227" s="31">
        <f t="shared" si="18"/>
        <v>35</v>
      </c>
      <c r="G227" s="31">
        <f t="shared" si="19"/>
        <v>72173.428571428565</v>
      </c>
      <c r="H227" s="31">
        <v>10</v>
      </c>
      <c r="I227" s="31">
        <v>102702</v>
      </c>
      <c r="J227" s="31">
        <v>25</v>
      </c>
      <c r="K227" s="31">
        <v>59962</v>
      </c>
    </row>
    <row r="228" spans="1:11" x14ac:dyDescent="0.2">
      <c r="A228" s="24" t="s">
        <v>81</v>
      </c>
      <c r="B228" s="31">
        <f t="shared" si="21"/>
        <v>1031</v>
      </c>
      <c r="C228" s="31">
        <f t="shared" si="20"/>
        <v>140306.52570320078</v>
      </c>
      <c r="D228" s="31">
        <v>638</v>
      </c>
      <c r="E228" s="31">
        <v>184572</v>
      </c>
      <c r="F228" s="31">
        <f t="shared" si="18"/>
        <v>393</v>
      </c>
      <c r="G228" s="31">
        <f t="shared" si="19"/>
        <v>68445.526717557252</v>
      </c>
      <c r="H228" s="31">
        <v>14</v>
      </c>
      <c r="I228" s="31">
        <v>110989</v>
      </c>
      <c r="J228" s="31">
        <v>379</v>
      </c>
      <c r="K228" s="31">
        <v>66874</v>
      </c>
    </row>
    <row r="229" spans="1:11" x14ac:dyDescent="0.2">
      <c r="A229" s="24" t="s">
        <v>82</v>
      </c>
      <c r="B229" s="31">
        <f t="shared" si="21"/>
        <v>1096</v>
      </c>
      <c r="C229" s="31">
        <f t="shared" si="20"/>
        <v>174798.84854014599</v>
      </c>
      <c r="D229" s="31">
        <v>767</v>
      </c>
      <c r="E229" s="31">
        <v>163146</v>
      </c>
      <c r="F229" s="31">
        <f t="shared" si="18"/>
        <v>329</v>
      </c>
      <c r="G229" s="31">
        <f t="shared" si="19"/>
        <v>201965.21580547112</v>
      </c>
      <c r="H229" s="31">
        <v>23</v>
      </c>
      <c r="I229" s="31">
        <v>120784.95652173914</v>
      </c>
      <c r="J229" s="31">
        <v>306</v>
      </c>
      <c r="K229" s="31">
        <v>208067</v>
      </c>
    </row>
    <row r="230" spans="1:11" x14ac:dyDescent="0.2">
      <c r="A230" s="24" t="s">
        <v>83</v>
      </c>
      <c r="B230" s="31">
        <f t="shared" si="21"/>
        <v>1451</v>
      </c>
      <c r="C230" s="31">
        <f t="shared" si="20"/>
        <v>105786.53411440385</v>
      </c>
      <c r="D230" s="31">
        <v>609</v>
      </c>
      <c r="E230" s="31">
        <v>176891</v>
      </c>
      <c r="F230" s="31">
        <f t="shared" si="18"/>
        <v>842</v>
      </c>
      <c r="G230" s="31">
        <f t="shared" si="19"/>
        <v>54358.244655581948</v>
      </c>
      <c r="H230" s="31">
        <v>12</v>
      </c>
      <c r="I230" s="31">
        <v>151831</v>
      </c>
      <c r="J230" s="31">
        <v>830</v>
      </c>
      <c r="K230" s="31">
        <v>52949</v>
      </c>
    </row>
    <row r="231" spans="1:11" x14ac:dyDescent="0.2">
      <c r="A231" s="24" t="s">
        <v>84</v>
      </c>
      <c r="B231" s="31">
        <f t="shared" si="21"/>
        <v>830</v>
      </c>
      <c r="C231" s="31">
        <f t="shared" si="20"/>
        <v>164834.05542168676</v>
      </c>
      <c r="D231" s="31">
        <v>702</v>
      </c>
      <c r="E231" s="31">
        <v>179596</v>
      </c>
      <c r="F231" s="31">
        <f t="shared" si="18"/>
        <v>128</v>
      </c>
      <c r="G231" s="31">
        <f t="shared" si="19"/>
        <v>83874.015625</v>
      </c>
      <c r="H231" s="31">
        <v>22</v>
      </c>
      <c r="I231" s="31">
        <v>102766.18181818182</v>
      </c>
      <c r="J231" s="31">
        <v>106</v>
      </c>
      <c r="K231" s="31">
        <v>79953</v>
      </c>
    </row>
    <row r="232" spans="1:11" x14ac:dyDescent="0.2">
      <c r="A232" s="24" t="s">
        <v>85</v>
      </c>
      <c r="B232" s="31">
        <f t="shared" si="21"/>
        <v>494</v>
      </c>
      <c r="C232" s="31">
        <f t="shared" si="20"/>
        <v>152097.56072874495</v>
      </c>
      <c r="D232" s="31">
        <v>369</v>
      </c>
      <c r="E232" s="31">
        <v>193655</v>
      </c>
      <c r="F232" s="31">
        <f t="shared" si="18"/>
        <v>125</v>
      </c>
      <c r="G232" s="31">
        <f t="shared" si="19"/>
        <v>29420</v>
      </c>
      <c r="H232" s="31">
        <v>0</v>
      </c>
      <c r="I232" s="31">
        <v>0</v>
      </c>
      <c r="J232" s="31">
        <v>125</v>
      </c>
      <c r="K232" s="31">
        <v>29420</v>
      </c>
    </row>
    <row r="233" spans="1:11" x14ac:dyDescent="0.2">
      <c r="A233" s="24" t="s">
        <v>86</v>
      </c>
      <c r="B233" s="31">
        <f t="shared" si="21"/>
        <v>227</v>
      </c>
      <c r="C233" s="31">
        <f t="shared" si="20"/>
        <v>190241.80616740088</v>
      </c>
      <c r="D233" s="31">
        <v>214</v>
      </c>
      <c r="E233" s="31">
        <v>198156</v>
      </c>
      <c r="F233" s="31">
        <f t="shared" si="18"/>
        <v>13</v>
      </c>
      <c r="G233" s="31">
        <f t="shared" si="19"/>
        <v>59962</v>
      </c>
      <c r="H233" s="31">
        <v>0</v>
      </c>
      <c r="I233" s="31">
        <v>0</v>
      </c>
      <c r="J233" s="31">
        <v>13</v>
      </c>
      <c r="K233" s="31">
        <v>59962</v>
      </c>
    </row>
    <row r="234" spans="1:11" x14ac:dyDescent="0.2">
      <c r="A234" s="24" t="s">
        <v>87</v>
      </c>
      <c r="B234" s="31">
        <f t="shared" si="21"/>
        <v>236</v>
      </c>
      <c r="C234" s="31">
        <f t="shared" si="20"/>
        <v>182679.59322033898</v>
      </c>
      <c r="D234" s="31">
        <v>214</v>
      </c>
      <c r="E234" s="31">
        <v>195221</v>
      </c>
      <c r="F234" s="31">
        <f t="shared" si="18"/>
        <v>22</v>
      </c>
      <c r="G234" s="31">
        <f t="shared" si="19"/>
        <v>60685.909090909088</v>
      </c>
      <c r="H234" s="31">
        <v>2</v>
      </c>
      <c r="I234" s="31">
        <v>67925</v>
      </c>
      <c r="J234" s="31">
        <v>20</v>
      </c>
      <c r="K234" s="31">
        <v>59962</v>
      </c>
    </row>
    <row r="235" spans="1:11" x14ac:dyDescent="0.2">
      <c r="A235" s="24" t="s">
        <v>88</v>
      </c>
      <c r="B235" s="31">
        <f t="shared" si="21"/>
        <v>721</v>
      </c>
      <c r="C235" s="31">
        <f t="shared" si="20"/>
        <v>130776.87517337032</v>
      </c>
      <c r="D235" s="31">
        <v>488</v>
      </c>
      <c r="E235" s="31">
        <v>164918</v>
      </c>
      <c r="F235" s="31">
        <f t="shared" si="18"/>
        <v>233</v>
      </c>
      <c r="G235" s="31">
        <f t="shared" si="19"/>
        <v>59271</v>
      </c>
      <c r="H235" s="31">
        <v>0</v>
      </c>
      <c r="I235" s="31">
        <v>0</v>
      </c>
      <c r="J235" s="31">
        <v>233</v>
      </c>
      <c r="K235" s="31">
        <v>59271</v>
      </c>
    </row>
    <row r="236" spans="1:11" x14ac:dyDescent="0.2">
      <c r="A236" s="24" t="s">
        <v>89</v>
      </c>
      <c r="B236" s="31">
        <f t="shared" si="21"/>
        <v>690</v>
      </c>
      <c r="C236" s="31">
        <f t="shared" si="20"/>
        <v>139478.45507246378</v>
      </c>
      <c r="D236" s="31">
        <v>456</v>
      </c>
      <c r="E236" s="31">
        <v>161811</v>
      </c>
      <c r="F236" s="31">
        <f t="shared" si="18"/>
        <v>234</v>
      </c>
      <c r="G236" s="31">
        <f t="shared" si="19"/>
        <v>95958.623931623937</v>
      </c>
      <c r="H236" s="31">
        <v>2</v>
      </c>
      <c r="I236" s="31">
        <v>185583</v>
      </c>
      <c r="J236" s="31">
        <v>232</v>
      </c>
      <c r="K236" s="31">
        <v>95186</v>
      </c>
    </row>
    <row r="237" spans="1:11" x14ac:dyDescent="0.2">
      <c r="A237" s="24" t="s">
        <v>90</v>
      </c>
      <c r="B237" s="31">
        <f t="shared" si="21"/>
        <v>782</v>
      </c>
      <c r="C237" s="31">
        <f t="shared" si="20"/>
        <v>111996.23657289002</v>
      </c>
      <c r="D237" s="31">
        <v>490</v>
      </c>
      <c r="E237" s="31">
        <v>148274</v>
      </c>
      <c r="F237" s="31">
        <f t="shared" si="18"/>
        <v>292</v>
      </c>
      <c r="G237" s="31">
        <f t="shared" si="19"/>
        <v>51119.167808219179</v>
      </c>
      <c r="H237" s="31">
        <v>19</v>
      </c>
      <c r="I237" s="31">
        <v>74082.31578947368</v>
      </c>
      <c r="J237" s="31">
        <v>273</v>
      </c>
      <c r="K237" s="31">
        <v>49521</v>
      </c>
    </row>
    <row r="238" spans="1:11" x14ac:dyDescent="0.2">
      <c r="A238" s="24" t="s">
        <v>91</v>
      </c>
      <c r="B238" s="31">
        <f t="shared" si="21"/>
        <v>937</v>
      </c>
      <c r="C238" s="31">
        <f t="shared" si="20"/>
        <v>137432.66808964781</v>
      </c>
      <c r="D238" s="31">
        <v>705</v>
      </c>
      <c r="E238" s="31">
        <v>162478</v>
      </c>
      <c r="F238" s="31">
        <f t="shared" si="18"/>
        <v>232</v>
      </c>
      <c r="G238" s="31">
        <f t="shared" si="19"/>
        <v>61325.086206896551</v>
      </c>
      <c r="H238" s="31">
        <v>4</v>
      </c>
      <c r="I238" s="31">
        <v>107500</v>
      </c>
      <c r="J238" s="31">
        <v>228</v>
      </c>
      <c r="K238" s="31">
        <v>60515</v>
      </c>
    </row>
    <row r="239" spans="1:11" x14ac:dyDescent="0.2">
      <c r="A239" s="24" t="s">
        <v>92</v>
      </c>
      <c r="B239" s="31">
        <f t="shared" si="21"/>
        <v>720</v>
      </c>
      <c r="C239" s="31">
        <f t="shared" si="20"/>
        <v>200103.61249999999</v>
      </c>
      <c r="D239" s="31">
        <v>511</v>
      </c>
      <c r="E239" s="31">
        <v>152416</v>
      </c>
      <c r="F239" s="31">
        <f t="shared" si="18"/>
        <v>209</v>
      </c>
      <c r="G239" s="31">
        <f t="shared" si="19"/>
        <v>316698.68421052629</v>
      </c>
      <c r="H239" s="31">
        <v>4</v>
      </c>
      <c r="I239" s="31">
        <v>106250</v>
      </c>
      <c r="J239" s="31">
        <v>205</v>
      </c>
      <c r="K239" s="31">
        <v>320805</v>
      </c>
    </row>
    <row r="240" spans="1:11" x14ac:dyDescent="0.2">
      <c r="A240" s="24" t="s">
        <v>93</v>
      </c>
      <c r="B240" s="31">
        <f t="shared" si="21"/>
        <v>1245</v>
      </c>
      <c r="C240" s="31">
        <f t="shared" si="20"/>
        <v>101610.87469879517</v>
      </c>
      <c r="D240" s="31">
        <v>736</v>
      </c>
      <c r="E240" s="31">
        <v>157255</v>
      </c>
      <c r="F240" s="31">
        <f t="shared" si="18"/>
        <v>509</v>
      </c>
      <c r="G240" s="31">
        <f t="shared" si="19"/>
        <v>21151</v>
      </c>
      <c r="H240" s="31">
        <v>0</v>
      </c>
      <c r="I240" s="31">
        <v>0</v>
      </c>
      <c r="J240" s="31">
        <v>509</v>
      </c>
      <c r="K240" s="31">
        <v>21151</v>
      </c>
    </row>
    <row r="241" spans="1:11" x14ac:dyDescent="0.2">
      <c r="A241" s="24" t="s">
        <v>94</v>
      </c>
      <c r="B241" s="31">
        <f t="shared" si="21"/>
        <v>875</v>
      </c>
      <c r="C241" s="31">
        <f t="shared" si="20"/>
        <v>141563.26857142858</v>
      </c>
      <c r="D241" s="31">
        <v>860</v>
      </c>
      <c r="E241" s="31">
        <v>143578</v>
      </c>
      <c r="F241" s="31">
        <f t="shared" si="18"/>
        <v>15</v>
      </c>
      <c r="G241" s="31">
        <f t="shared" si="19"/>
        <v>26052</v>
      </c>
      <c r="H241" s="31">
        <v>0</v>
      </c>
      <c r="I241" s="31">
        <v>0</v>
      </c>
      <c r="J241" s="31">
        <v>15</v>
      </c>
      <c r="K241" s="31">
        <v>26052</v>
      </c>
    </row>
    <row r="242" spans="1:11" x14ac:dyDescent="0.2">
      <c r="A242" s="24" t="s">
        <v>95</v>
      </c>
      <c r="B242" s="31">
        <f t="shared" si="21"/>
        <v>582</v>
      </c>
      <c r="C242" s="31">
        <f t="shared" si="20"/>
        <v>164314.96907216494</v>
      </c>
      <c r="D242" s="31">
        <v>570</v>
      </c>
      <c r="E242" s="31">
        <v>166512</v>
      </c>
      <c r="F242" s="31">
        <f t="shared" si="18"/>
        <v>12</v>
      </c>
      <c r="G242" s="31">
        <f t="shared" si="19"/>
        <v>59956</v>
      </c>
      <c r="H242" s="31">
        <v>0</v>
      </c>
      <c r="I242" s="31">
        <v>0</v>
      </c>
      <c r="J242" s="31">
        <v>12</v>
      </c>
      <c r="K242" s="31">
        <v>59956</v>
      </c>
    </row>
    <row r="243" spans="1:11" x14ac:dyDescent="0.2">
      <c r="A243" s="24" t="s">
        <v>96</v>
      </c>
      <c r="B243" s="31">
        <f t="shared" si="21"/>
        <v>599</v>
      </c>
      <c r="C243" s="31">
        <f t="shared" si="20"/>
        <v>154021.17863105176</v>
      </c>
      <c r="D243" s="31">
        <v>541</v>
      </c>
      <c r="E243" s="31">
        <v>161072</v>
      </c>
      <c r="F243" s="31">
        <f t="shared" si="18"/>
        <v>58</v>
      </c>
      <c r="G243" s="31">
        <f t="shared" si="19"/>
        <v>88254.034482758623</v>
      </c>
      <c r="H243" s="31">
        <v>2</v>
      </c>
      <c r="I243" s="31">
        <v>84587</v>
      </c>
      <c r="J243" s="31">
        <v>56</v>
      </c>
      <c r="K243" s="31">
        <v>88385</v>
      </c>
    </row>
    <row r="244" spans="1:11" x14ac:dyDescent="0.2">
      <c r="A244" s="24" t="s">
        <v>97</v>
      </c>
      <c r="B244" s="31">
        <f t="shared" si="21"/>
        <v>475</v>
      </c>
      <c r="C244" s="31">
        <f t="shared" si="20"/>
        <v>170186.25684210527</v>
      </c>
      <c r="D244" s="31">
        <v>468</v>
      </c>
      <c r="E244" s="31">
        <v>171835</v>
      </c>
      <c r="F244" s="31">
        <f t="shared" si="18"/>
        <v>7</v>
      </c>
      <c r="G244" s="31">
        <f t="shared" si="19"/>
        <v>59956</v>
      </c>
      <c r="H244" s="31">
        <v>0</v>
      </c>
      <c r="I244" s="31">
        <v>0</v>
      </c>
      <c r="J244" s="31">
        <v>7</v>
      </c>
      <c r="K244" s="31">
        <v>59956</v>
      </c>
    </row>
    <row r="245" spans="1:11" x14ac:dyDescent="0.2">
      <c r="A245" s="24" t="s">
        <v>98</v>
      </c>
      <c r="B245" s="31">
        <f t="shared" si="21"/>
        <v>630</v>
      </c>
      <c r="C245" s="31">
        <f t="shared" si="20"/>
        <v>153982.39999999999</v>
      </c>
      <c r="D245" s="31">
        <v>378</v>
      </c>
      <c r="E245" s="31">
        <v>188628</v>
      </c>
      <c r="F245" s="31">
        <f t="shared" si="18"/>
        <v>252</v>
      </c>
      <c r="G245" s="31">
        <f t="shared" si="19"/>
        <v>102014</v>
      </c>
      <c r="H245" s="31">
        <v>0</v>
      </c>
      <c r="I245" s="31">
        <v>0</v>
      </c>
      <c r="J245" s="31">
        <v>252</v>
      </c>
      <c r="K245" s="31">
        <v>102014</v>
      </c>
    </row>
    <row r="246" spans="1:11" x14ac:dyDescent="0.2">
      <c r="A246" s="24" t="s">
        <v>99</v>
      </c>
      <c r="B246" s="31">
        <f t="shared" si="21"/>
        <v>506</v>
      </c>
      <c r="C246" s="31">
        <f t="shared" si="20"/>
        <v>173267.32015810275</v>
      </c>
      <c r="D246" s="31">
        <v>479</v>
      </c>
      <c r="E246" s="31">
        <v>179936</v>
      </c>
      <c r="F246" s="31">
        <f t="shared" si="18"/>
        <v>27</v>
      </c>
      <c r="G246" s="31">
        <f t="shared" si="19"/>
        <v>54960</v>
      </c>
      <c r="H246" s="31">
        <v>0</v>
      </c>
      <c r="I246" s="31">
        <v>0</v>
      </c>
      <c r="J246" s="31">
        <v>27</v>
      </c>
      <c r="K246" s="31">
        <v>54960</v>
      </c>
    </row>
    <row r="247" spans="1:11" x14ac:dyDescent="0.2">
      <c r="A247" s="24" t="s">
        <v>100</v>
      </c>
      <c r="B247" s="31">
        <f t="shared" si="21"/>
        <v>438</v>
      </c>
      <c r="C247" s="31">
        <f t="shared" si="20"/>
        <v>174013.18721461188</v>
      </c>
      <c r="D247" s="31">
        <v>419</v>
      </c>
      <c r="E247" s="31">
        <v>179757</v>
      </c>
      <c r="F247" s="31">
        <f t="shared" si="18"/>
        <v>19</v>
      </c>
      <c r="G247" s="31">
        <f t="shared" si="19"/>
        <v>47347</v>
      </c>
      <c r="H247" s="31">
        <v>0</v>
      </c>
      <c r="I247" s="31">
        <v>0</v>
      </c>
      <c r="J247" s="31">
        <v>19</v>
      </c>
      <c r="K247" s="31">
        <v>47347</v>
      </c>
    </row>
    <row r="248" spans="1:11" x14ac:dyDescent="0.2">
      <c r="A248" s="24" t="s">
        <v>220</v>
      </c>
      <c r="B248" s="31">
        <f t="shared" si="21"/>
        <v>579</v>
      </c>
      <c r="C248" s="31">
        <f t="shared" si="20"/>
        <v>164601.57167530226</v>
      </c>
      <c r="D248" s="31">
        <v>568</v>
      </c>
      <c r="E248" s="31">
        <v>165841</v>
      </c>
      <c r="F248" s="31">
        <f t="shared" ref="F248:F297" si="22">+H248+J248</f>
        <v>11</v>
      </c>
      <c r="G248" s="31">
        <f t="shared" ref="G248:G297" si="23">((+H248*I248)+(J248*K248))/F248</f>
        <v>100602</v>
      </c>
      <c r="H248" s="31">
        <v>2</v>
      </c>
      <c r="I248" s="31">
        <v>174834</v>
      </c>
      <c r="J248" s="31">
        <v>9</v>
      </c>
      <c r="K248" s="31">
        <v>84106</v>
      </c>
    </row>
    <row r="249" spans="1:11" x14ac:dyDescent="0.2">
      <c r="A249" s="24" t="s">
        <v>221</v>
      </c>
      <c r="B249" s="31">
        <f t="shared" si="21"/>
        <v>1007</v>
      </c>
      <c r="C249" s="31">
        <f t="shared" si="20"/>
        <v>129206.74677259185</v>
      </c>
      <c r="D249" s="31">
        <v>773</v>
      </c>
      <c r="E249" s="31">
        <v>150684</v>
      </c>
      <c r="F249" s="31">
        <f t="shared" si="22"/>
        <v>234</v>
      </c>
      <c r="G249" s="31">
        <f t="shared" si="23"/>
        <v>58258.384615384617</v>
      </c>
      <c r="H249" s="31">
        <v>126</v>
      </c>
      <c r="I249" s="31">
        <v>85593</v>
      </c>
      <c r="J249" s="31">
        <v>108</v>
      </c>
      <c r="K249" s="31">
        <v>26368</v>
      </c>
    </row>
    <row r="250" spans="1:11" x14ac:dyDescent="0.2">
      <c r="A250" s="24" t="s">
        <v>222</v>
      </c>
      <c r="B250" s="31">
        <f t="shared" si="21"/>
        <v>826</v>
      </c>
      <c r="C250" s="31">
        <f t="shared" si="20"/>
        <v>176520.59322033898</v>
      </c>
      <c r="D250" s="31">
        <v>650</v>
      </c>
      <c r="E250" s="31">
        <v>168777</v>
      </c>
      <c r="F250" s="31">
        <f t="shared" si="22"/>
        <v>176</v>
      </c>
      <c r="G250" s="31">
        <f t="shared" si="23"/>
        <v>205119.09090909091</v>
      </c>
      <c r="H250" s="31">
        <v>4</v>
      </c>
      <c r="I250" s="31">
        <v>67265</v>
      </c>
      <c r="J250" s="31">
        <v>172</v>
      </c>
      <c r="K250" s="31">
        <v>208325</v>
      </c>
    </row>
    <row r="251" spans="1:11" x14ac:dyDescent="0.2">
      <c r="A251" s="24" t="s">
        <v>225</v>
      </c>
      <c r="B251" s="31">
        <f t="shared" si="21"/>
        <v>566</v>
      </c>
      <c r="C251" s="31">
        <f t="shared" si="20"/>
        <v>161971.50176678447</v>
      </c>
      <c r="D251" s="31">
        <v>540</v>
      </c>
      <c r="E251" s="31">
        <v>167232</v>
      </c>
      <c r="F251" s="31">
        <f t="shared" si="22"/>
        <v>26</v>
      </c>
      <c r="G251" s="31">
        <f t="shared" si="23"/>
        <v>52715</v>
      </c>
      <c r="H251" s="31">
        <v>0</v>
      </c>
      <c r="I251" s="31">
        <v>0</v>
      </c>
      <c r="J251" s="31">
        <v>26</v>
      </c>
      <c r="K251" s="31">
        <v>52715</v>
      </c>
    </row>
    <row r="252" spans="1:11" x14ac:dyDescent="0.2">
      <c r="A252" s="24" t="s">
        <v>226</v>
      </c>
      <c r="B252" s="31">
        <f t="shared" si="21"/>
        <v>588</v>
      </c>
      <c r="C252" s="31">
        <f t="shared" si="20"/>
        <v>178301.23299319728</v>
      </c>
      <c r="D252" s="31">
        <v>559</v>
      </c>
      <c r="E252" s="31">
        <v>180456</v>
      </c>
      <c r="F252" s="31">
        <f t="shared" si="22"/>
        <v>29</v>
      </c>
      <c r="G252" s="31">
        <f t="shared" si="23"/>
        <v>136766.24137931035</v>
      </c>
      <c r="H252" s="31">
        <v>4</v>
      </c>
      <c r="I252" s="31">
        <v>169824</v>
      </c>
      <c r="J252" s="31">
        <v>25</v>
      </c>
      <c r="K252" s="31">
        <v>131477</v>
      </c>
    </row>
    <row r="253" spans="1:11" x14ac:dyDescent="0.2">
      <c r="A253" s="24" t="s">
        <v>227</v>
      </c>
      <c r="B253" s="31">
        <f t="shared" si="21"/>
        <v>546</v>
      </c>
      <c r="C253" s="31">
        <f t="shared" si="20"/>
        <v>171561.95238095237</v>
      </c>
      <c r="D253" s="31">
        <v>533</v>
      </c>
      <c r="E253" s="31">
        <v>174284</v>
      </c>
      <c r="F253" s="31">
        <f t="shared" si="22"/>
        <v>13</v>
      </c>
      <c r="G253" s="31">
        <f t="shared" si="23"/>
        <v>59958</v>
      </c>
      <c r="H253" s="31">
        <v>0</v>
      </c>
      <c r="I253" s="31">
        <v>0</v>
      </c>
      <c r="J253" s="31">
        <v>13</v>
      </c>
      <c r="K253" s="31">
        <v>59958</v>
      </c>
    </row>
    <row r="254" spans="1:11" x14ac:dyDescent="0.2">
      <c r="A254" s="24" t="s">
        <v>228</v>
      </c>
      <c r="B254" s="31">
        <f t="shared" si="21"/>
        <v>649</v>
      </c>
      <c r="C254" s="31">
        <f t="shared" si="20"/>
        <v>151902.84745762713</v>
      </c>
      <c r="D254" s="31">
        <v>481</v>
      </c>
      <c r="E254" s="31">
        <v>176812</v>
      </c>
      <c r="F254" s="31">
        <f t="shared" si="22"/>
        <v>168</v>
      </c>
      <c r="G254" s="31">
        <f t="shared" si="23"/>
        <v>80585.571428571435</v>
      </c>
      <c r="H254" s="31">
        <v>2</v>
      </c>
      <c r="I254" s="31">
        <v>93000</v>
      </c>
      <c r="J254" s="31">
        <v>166</v>
      </c>
      <c r="K254" s="31">
        <v>80436</v>
      </c>
    </row>
    <row r="255" spans="1:11" x14ac:dyDescent="0.2">
      <c r="A255" s="24" t="s">
        <v>229</v>
      </c>
      <c r="B255" s="31">
        <f t="shared" si="21"/>
        <v>523</v>
      </c>
      <c r="C255" s="31">
        <f t="shared" si="20"/>
        <v>189902.52772466539</v>
      </c>
      <c r="D255" s="31">
        <v>454</v>
      </c>
      <c r="E255" s="31">
        <v>206814</v>
      </c>
      <c r="F255" s="31">
        <f t="shared" si="22"/>
        <v>69</v>
      </c>
      <c r="G255" s="31">
        <f t="shared" si="23"/>
        <v>78629.942028985504</v>
      </c>
      <c r="H255" s="31">
        <v>2</v>
      </c>
      <c r="I255" s="31">
        <v>75211</v>
      </c>
      <c r="J255" s="31">
        <v>67</v>
      </c>
      <c r="K255" s="31">
        <v>78732</v>
      </c>
    </row>
    <row r="256" spans="1:11" x14ac:dyDescent="0.2">
      <c r="A256" s="24" t="s">
        <v>230</v>
      </c>
      <c r="B256" s="31">
        <f t="shared" si="21"/>
        <v>372</v>
      </c>
      <c r="C256" s="31">
        <f t="shared" si="20"/>
        <v>183718.12903225806</v>
      </c>
      <c r="D256" s="31">
        <v>363</v>
      </c>
      <c r="E256" s="31">
        <v>186587</v>
      </c>
      <c r="F256" s="31">
        <f t="shared" si="22"/>
        <v>9</v>
      </c>
      <c r="G256" s="31">
        <f t="shared" si="23"/>
        <v>68007</v>
      </c>
      <c r="H256" s="31">
        <v>3</v>
      </c>
      <c r="I256" s="31">
        <v>84105</v>
      </c>
      <c r="J256" s="31">
        <v>6</v>
      </c>
      <c r="K256" s="31">
        <v>59958</v>
      </c>
    </row>
    <row r="257" spans="1:11" x14ac:dyDescent="0.2">
      <c r="A257" s="24" t="s">
        <v>231</v>
      </c>
      <c r="B257" s="31">
        <f t="shared" si="21"/>
        <v>610</v>
      </c>
      <c r="C257" s="31">
        <f t="shared" si="20"/>
        <v>139835.21311475409</v>
      </c>
      <c r="D257" s="31">
        <v>357</v>
      </c>
      <c r="E257" s="31">
        <v>195036</v>
      </c>
      <c r="F257" s="31">
        <f t="shared" si="22"/>
        <v>253</v>
      </c>
      <c r="G257" s="31">
        <f t="shared" si="23"/>
        <v>61943.193675889328</v>
      </c>
      <c r="H257" s="31">
        <v>29</v>
      </c>
      <c r="I257" s="31">
        <v>68965.931034482754</v>
      </c>
      <c r="J257" s="31">
        <v>224</v>
      </c>
      <c r="K257" s="31">
        <v>61034</v>
      </c>
    </row>
    <row r="258" spans="1:11" x14ac:dyDescent="0.2">
      <c r="A258" s="24" t="s">
        <v>232</v>
      </c>
      <c r="B258" s="31">
        <f t="shared" si="21"/>
        <v>817</v>
      </c>
      <c r="C258" s="31">
        <f t="shared" si="20"/>
        <v>127614.56548347614</v>
      </c>
      <c r="D258" s="31">
        <v>370</v>
      </c>
      <c r="E258" s="31">
        <v>163893</v>
      </c>
      <c r="F258" s="31">
        <f t="shared" si="22"/>
        <v>447</v>
      </c>
      <c r="G258" s="31">
        <f t="shared" si="23"/>
        <v>97585.436241610732</v>
      </c>
      <c r="H258" s="31">
        <v>124</v>
      </c>
      <c r="I258" s="31">
        <v>146805</v>
      </c>
      <c r="J258" s="31">
        <v>323</v>
      </c>
      <c r="K258" s="31">
        <v>78690</v>
      </c>
    </row>
    <row r="259" spans="1:11" x14ac:dyDescent="0.2">
      <c r="A259" s="24" t="s">
        <v>233</v>
      </c>
      <c r="B259" s="31">
        <f t="shared" ref="B259:B288" si="24">+D259+H259+J259</f>
        <v>820</v>
      </c>
      <c r="C259" s="31">
        <f t="shared" si="20"/>
        <v>109521</v>
      </c>
      <c r="D259" s="31">
        <v>410</v>
      </c>
      <c r="E259" s="31">
        <v>171525</v>
      </c>
      <c r="F259" s="31">
        <f t="shared" si="22"/>
        <v>410</v>
      </c>
      <c r="G259" s="31">
        <f t="shared" si="23"/>
        <v>47517</v>
      </c>
      <c r="H259" s="31">
        <v>0</v>
      </c>
      <c r="I259" s="31">
        <v>0</v>
      </c>
      <c r="J259" s="31">
        <v>410</v>
      </c>
      <c r="K259" s="31">
        <v>47517</v>
      </c>
    </row>
    <row r="260" spans="1:11" x14ac:dyDescent="0.2">
      <c r="A260" s="24" t="s">
        <v>234</v>
      </c>
      <c r="B260" s="31">
        <f t="shared" si="24"/>
        <v>490</v>
      </c>
      <c r="C260" s="31">
        <f t="shared" si="20"/>
        <v>167311.94693877551</v>
      </c>
      <c r="D260" s="31">
        <v>466</v>
      </c>
      <c r="E260" s="31">
        <v>170179</v>
      </c>
      <c r="F260" s="31">
        <f t="shared" si="22"/>
        <v>24</v>
      </c>
      <c r="G260" s="31">
        <f t="shared" si="23"/>
        <v>111643.33333333333</v>
      </c>
      <c r="H260" s="31">
        <v>4</v>
      </c>
      <c r="I260" s="31">
        <v>137500</v>
      </c>
      <c r="J260" s="31">
        <v>20</v>
      </c>
      <c r="K260" s="31">
        <v>106472</v>
      </c>
    </row>
    <row r="261" spans="1:11" x14ac:dyDescent="0.2">
      <c r="A261" s="24" t="s">
        <v>235</v>
      </c>
      <c r="B261" s="31">
        <f t="shared" si="24"/>
        <v>791</v>
      </c>
      <c r="C261" s="31">
        <f t="shared" si="20"/>
        <v>162206.49304677625</v>
      </c>
      <c r="D261" s="31">
        <v>709</v>
      </c>
      <c r="E261" s="31">
        <v>171857</v>
      </c>
      <c r="F261" s="31">
        <f t="shared" si="22"/>
        <v>82</v>
      </c>
      <c r="G261" s="31">
        <f t="shared" si="23"/>
        <v>78764.914634146335</v>
      </c>
      <c r="H261" s="31">
        <v>19</v>
      </c>
      <c r="I261" s="31">
        <v>125000</v>
      </c>
      <c r="J261" s="31">
        <v>63</v>
      </c>
      <c r="K261" s="31">
        <v>64821</v>
      </c>
    </row>
    <row r="262" spans="1:11" x14ac:dyDescent="0.2">
      <c r="A262" s="24" t="s">
        <v>236</v>
      </c>
      <c r="B262" s="31">
        <f t="shared" si="24"/>
        <v>1003</v>
      </c>
      <c r="C262" s="31">
        <f t="shared" si="20"/>
        <v>147889.78763708874</v>
      </c>
      <c r="D262" s="31">
        <v>681</v>
      </c>
      <c r="E262" s="31">
        <v>188639</v>
      </c>
      <c r="F262" s="31">
        <f t="shared" si="22"/>
        <v>322</v>
      </c>
      <c r="G262" s="31">
        <f t="shared" si="23"/>
        <v>61709</v>
      </c>
      <c r="H262" s="31">
        <v>0</v>
      </c>
      <c r="I262" s="31">
        <v>0</v>
      </c>
      <c r="J262" s="31">
        <v>322</v>
      </c>
      <c r="K262" s="31">
        <v>61709</v>
      </c>
    </row>
    <row r="263" spans="1:11" x14ac:dyDescent="0.2">
      <c r="A263" s="24" t="s">
        <v>237</v>
      </c>
      <c r="B263" s="31">
        <f t="shared" si="24"/>
        <v>805</v>
      </c>
      <c r="C263" s="31">
        <f t="shared" si="20"/>
        <v>143278.71677018632</v>
      </c>
      <c r="D263" s="31">
        <v>533</v>
      </c>
      <c r="E263" s="31">
        <v>180789</v>
      </c>
      <c r="F263" s="31">
        <f t="shared" si="22"/>
        <v>272</v>
      </c>
      <c r="G263" s="31">
        <f t="shared" si="23"/>
        <v>69775.11029411765</v>
      </c>
      <c r="H263" s="31">
        <v>2</v>
      </c>
      <c r="I263" s="31">
        <v>62500</v>
      </c>
      <c r="J263" s="31">
        <v>270</v>
      </c>
      <c r="K263" s="31">
        <v>69829</v>
      </c>
    </row>
    <row r="264" spans="1:11" x14ac:dyDescent="0.2">
      <c r="A264" s="24" t="s">
        <v>238</v>
      </c>
      <c r="B264" s="31">
        <f t="shared" si="24"/>
        <v>1628</v>
      </c>
      <c r="C264" s="31">
        <f t="shared" si="20"/>
        <v>103543.40294840295</v>
      </c>
      <c r="D264" s="31">
        <v>562</v>
      </c>
      <c r="E264" s="31">
        <v>165959</v>
      </c>
      <c r="F264" s="31">
        <f t="shared" si="22"/>
        <v>1066</v>
      </c>
      <c r="G264" s="31">
        <f t="shared" si="23"/>
        <v>70637.619136960595</v>
      </c>
      <c r="H264" s="31">
        <v>4</v>
      </c>
      <c r="I264" s="31">
        <v>80360</v>
      </c>
      <c r="J264" s="31">
        <v>1062</v>
      </c>
      <c r="K264" s="31">
        <v>70601</v>
      </c>
    </row>
    <row r="265" spans="1:11" x14ac:dyDescent="0.2">
      <c r="A265" s="24" t="s">
        <v>239</v>
      </c>
      <c r="B265" s="31">
        <f t="shared" si="24"/>
        <v>564</v>
      </c>
      <c r="C265" s="31">
        <f t="shared" si="20"/>
        <v>161055.72340425532</v>
      </c>
      <c r="D265" s="31">
        <v>420</v>
      </c>
      <c r="E265" s="31">
        <v>193193</v>
      </c>
      <c r="F265" s="31">
        <f t="shared" si="22"/>
        <v>144</v>
      </c>
      <c r="G265" s="31">
        <f t="shared" si="23"/>
        <v>67322</v>
      </c>
      <c r="H265" s="31">
        <v>0</v>
      </c>
      <c r="I265" s="31">
        <v>0</v>
      </c>
      <c r="J265" s="31">
        <v>144</v>
      </c>
      <c r="K265" s="31">
        <v>67322</v>
      </c>
    </row>
    <row r="266" spans="1:11" x14ac:dyDescent="0.2">
      <c r="A266" s="24" t="s">
        <v>240</v>
      </c>
      <c r="B266" s="31">
        <f t="shared" si="24"/>
        <v>709</v>
      </c>
      <c r="C266" s="31">
        <f t="shared" si="20"/>
        <v>159865.20169252469</v>
      </c>
      <c r="D266" s="31">
        <v>545</v>
      </c>
      <c r="E266" s="31">
        <v>185468</v>
      </c>
      <c r="F266" s="31">
        <f t="shared" si="22"/>
        <v>164</v>
      </c>
      <c r="G266" s="31">
        <f t="shared" si="23"/>
        <v>74782.731707317071</v>
      </c>
      <c r="H266" s="31">
        <v>20</v>
      </c>
      <c r="I266" s="31">
        <v>128500</v>
      </c>
      <c r="J266" s="31">
        <v>144</v>
      </c>
      <c r="K266" s="31">
        <v>67322</v>
      </c>
    </row>
    <row r="267" spans="1:11" x14ac:dyDescent="0.2">
      <c r="A267" s="24" t="s">
        <v>241</v>
      </c>
      <c r="B267" s="31">
        <f t="shared" si="24"/>
        <v>723</v>
      </c>
      <c r="C267" s="31">
        <f t="shared" si="20"/>
        <v>161294.83817427387</v>
      </c>
      <c r="D267" s="31">
        <v>610</v>
      </c>
      <c r="E267" s="31">
        <v>178409</v>
      </c>
      <c r="F267" s="31">
        <f t="shared" si="22"/>
        <v>113</v>
      </c>
      <c r="G267" s="31">
        <f t="shared" si="23"/>
        <v>68908.654867256642</v>
      </c>
      <c r="H267" s="31">
        <v>10</v>
      </c>
      <c r="I267" s="31">
        <v>83150</v>
      </c>
      <c r="J267" s="31">
        <v>103</v>
      </c>
      <c r="K267" s="31">
        <v>67526</v>
      </c>
    </row>
    <row r="268" spans="1:11" x14ac:dyDescent="0.2">
      <c r="A268" s="24" t="s">
        <v>242</v>
      </c>
      <c r="B268" s="31">
        <f t="shared" si="24"/>
        <v>603</v>
      </c>
      <c r="C268" s="31">
        <f t="shared" si="20"/>
        <v>155605.14593698175</v>
      </c>
      <c r="D268" s="31">
        <v>418</v>
      </c>
      <c r="E268" s="31">
        <v>199568</v>
      </c>
      <c r="F268" s="31">
        <f t="shared" si="22"/>
        <v>185</v>
      </c>
      <c r="G268" s="31">
        <f t="shared" si="23"/>
        <v>56272.859459459462</v>
      </c>
      <c r="H268" s="31">
        <v>16</v>
      </c>
      <c r="I268" s="31">
        <v>19873</v>
      </c>
      <c r="J268" s="31">
        <v>169</v>
      </c>
      <c r="K268" s="31">
        <v>59719</v>
      </c>
    </row>
    <row r="269" spans="1:11" x14ac:dyDescent="0.2">
      <c r="A269" s="24" t="s">
        <v>243</v>
      </c>
      <c r="B269" s="31">
        <f t="shared" si="24"/>
        <v>1200</v>
      </c>
      <c r="C269" s="31">
        <f t="shared" si="20"/>
        <v>100853.9</v>
      </c>
      <c r="D269" s="31">
        <v>440</v>
      </c>
      <c r="E269" s="31">
        <v>185554</v>
      </c>
      <c r="F269" s="31">
        <f t="shared" si="22"/>
        <v>760</v>
      </c>
      <c r="G269" s="31">
        <f t="shared" si="23"/>
        <v>51817</v>
      </c>
      <c r="H269" s="31">
        <v>0</v>
      </c>
      <c r="I269" s="31">
        <v>0</v>
      </c>
      <c r="J269" s="31">
        <v>760</v>
      </c>
      <c r="K269" s="31">
        <v>51817</v>
      </c>
    </row>
    <row r="270" spans="1:11" x14ac:dyDescent="0.2">
      <c r="A270" s="24" t="s">
        <v>244</v>
      </c>
      <c r="B270" s="31">
        <f t="shared" si="24"/>
        <v>931</v>
      </c>
      <c r="C270" s="31">
        <f t="shared" si="20"/>
        <v>115454.50805585392</v>
      </c>
      <c r="D270" s="31">
        <v>448</v>
      </c>
      <c r="E270" s="31">
        <v>175324</v>
      </c>
      <c r="F270" s="31">
        <f t="shared" si="22"/>
        <v>483</v>
      </c>
      <c r="G270" s="31">
        <f t="shared" si="23"/>
        <v>59923.385093167701</v>
      </c>
      <c r="H270" s="31">
        <v>6</v>
      </c>
      <c r="I270" s="31">
        <v>34673</v>
      </c>
      <c r="J270" s="31">
        <v>477</v>
      </c>
      <c r="K270" s="31">
        <v>60241</v>
      </c>
    </row>
    <row r="271" spans="1:11" x14ac:dyDescent="0.2">
      <c r="A271" s="24" t="s">
        <v>245</v>
      </c>
      <c r="B271" s="31">
        <f t="shared" si="24"/>
        <v>1417</v>
      </c>
      <c r="C271" s="31">
        <f>((+D271*E271)+(J271*K271))/B271</f>
        <v>151090.32462949894</v>
      </c>
      <c r="D271" s="31">
        <v>549</v>
      </c>
      <c r="E271" s="31">
        <v>174530</v>
      </c>
      <c r="F271" s="31">
        <f t="shared" si="22"/>
        <v>868</v>
      </c>
      <c r="G271" s="31">
        <f>(+(J271*K271))/F271</f>
        <v>136265</v>
      </c>
      <c r="H271" s="31">
        <v>0</v>
      </c>
      <c r="I271" s="31">
        <v>0</v>
      </c>
      <c r="J271" s="31">
        <v>868</v>
      </c>
      <c r="K271" s="31">
        <v>136265</v>
      </c>
    </row>
    <row r="272" spans="1:11" x14ac:dyDescent="0.2">
      <c r="A272" s="24" t="s">
        <v>246</v>
      </c>
      <c r="B272" s="31">
        <f t="shared" si="24"/>
        <v>1529</v>
      </c>
      <c r="C272" s="31">
        <f t="shared" si="20"/>
        <v>116468.04054937868</v>
      </c>
      <c r="D272" s="31">
        <v>568</v>
      </c>
      <c r="E272" s="31">
        <v>166203</v>
      </c>
      <c r="F272" s="31">
        <f t="shared" si="22"/>
        <v>961</v>
      </c>
      <c r="G272" s="31">
        <f t="shared" si="23"/>
        <v>87072.143600416239</v>
      </c>
      <c r="H272" s="31">
        <v>17</v>
      </c>
      <c r="I272" s="31">
        <v>135946</v>
      </c>
      <c r="J272" s="31">
        <v>944</v>
      </c>
      <c r="K272" s="31">
        <v>86192</v>
      </c>
    </row>
    <row r="273" spans="1:11" x14ac:dyDescent="0.2">
      <c r="A273" s="24" t="s">
        <v>247</v>
      </c>
      <c r="B273" s="31">
        <f t="shared" si="24"/>
        <v>1951</v>
      </c>
      <c r="C273" s="31">
        <f t="shared" si="20"/>
        <v>106055.044079959</v>
      </c>
      <c r="D273" s="31">
        <v>657</v>
      </c>
      <c r="E273" s="31">
        <v>177708</v>
      </c>
      <c r="F273" s="31">
        <f t="shared" si="22"/>
        <v>1294</v>
      </c>
      <c r="G273" s="31">
        <f t="shared" si="23"/>
        <v>69674.833848531678</v>
      </c>
      <c r="H273" s="31">
        <v>11</v>
      </c>
      <c r="I273" s="31">
        <v>70122</v>
      </c>
      <c r="J273" s="31">
        <v>1283</v>
      </c>
      <c r="K273" s="31">
        <v>69671</v>
      </c>
    </row>
    <row r="274" spans="1:11" x14ac:dyDescent="0.2">
      <c r="A274" s="24" t="s">
        <v>248</v>
      </c>
      <c r="B274" s="31">
        <f t="shared" si="24"/>
        <v>2095</v>
      </c>
      <c r="C274" s="31">
        <f t="shared" si="20"/>
        <v>107009.63054892601</v>
      </c>
      <c r="D274" s="31">
        <v>702</v>
      </c>
      <c r="E274" s="31">
        <v>176188</v>
      </c>
      <c r="F274" s="31">
        <f t="shared" si="22"/>
        <v>1393</v>
      </c>
      <c r="G274" s="31">
        <f t="shared" si="23"/>
        <v>72147.307968413501</v>
      </c>
      <c r="H274" s="31">
        <v>12</v>
      </c>
      <c r="I274" s="31">
        <v>59638.666666666664</v>
      </c>
      <c r="J274" s="31">
        <v>1381</v>
      </c>
      <c r="K274" s="31">
        <v>72256</v>
      </c>
    </row>
    <row r="275" spans="1:11" x14ac:dyDescent="0.2">
      <c r="A275" s="24" t="s">
        <v>249</v>
      </c>
      <c r="B275" s="31">
        <f t="shared" si="24"/>
        <v>1662</v>
      </c>
      <c r="C275" s="31">
        <f t="shared" ref="C275:C297" si="25">((+D275*E275)+(H275*I275)+(J275*K275))/B275</f>
        <v>120197.62876052948</v>
      </c>
      <c r="D275" s="31">
        <v>803</v>
      </c>
      <c r="E275" s="31">
        <v>170494</v>
      </c>
      <c r="F275" s="31">
        <f t="shared" si="22"/>
        <v>859</v>
      </c>
      <c r="G275" s="31">
        <f t="shared" si="23"/>
        <v>73180.182770663567</v>
      </c>
      <c r="H275" s="31">
        <v>15</v>
      </c>
      <c r="I275" s="31">
        <v>74147</v>
      </c>
      <c r="J275" s="31">
        <v>844</v>
      </c>
      <c r="K275" s="31">
        <v>73163</v>
      </c>
    </row>
    <row r="276" spans="1:11" x14ac:dyDescent="0.2">
      <c r="A276" s="24" t="s">
        <v>250</v>
      </c>
      <c r="B276" s="31">
        <f t="shared" si="24"/>
        <v>1420</v>
      </c>
      <c r="C276" s="31">
        <f t="shared" si="25"/>
        <v>131141.52816901408</v>
      </c>
      <c r="D276" s="31">
        <v>821</v>
      </c>
      <c r="E276" s="31">
        <v>175467</v>
      </c>
      <c r="F276" s="31">
        <f t="shared" si="22"/>
        <v>599</v>
      </c>
      <c r="G276" s="31">
        <f t="shared" si="23"/>
        <v>70388.25208681135</v>
      </c>
      <c r="H276" s="31">
        <v>27</v>
      </c>
      <c r="I276" s="31">
        <v>46009.444444444445</v>
      </c>
      <c r="J276" s="31">
        <v>572</v>
      </c>
      <c r="K276" s="31">
        <v>71539</v>
      </c>
    </row>
    <row r="277" spans="1:11" x14ac:dyDescent="0.2">
      <c r="A277" s="24" t="s">
        <v>251</v>
      </c>
      <c r="B277" s="31">
        <f t="shared" si="24"/>
        <v>1080</v>
      </c>
      <c r="C277" s="31">
        <f t="shared" si="25"/>
        <v>159935.80740740741</v>
      </c>
      <c r="D277" s="31">
        <v>714</v>
      </c>
      <c r="E277" s="31">
        <v>191664</v>
      </c>
      <c r="F277" s="31">
        <f t="shared" si="22"/>
        <v>366</v>
      </c>
      <c r="G277" s="31">
        <f t="shared" si="23"/>
        <v>98039.825136612024</v>
      </c>
      <c r="H277" s="31">
        <v>4</v>
      </c>
      <c r="I277" s="31">
        <v>60919</v>
      </c>
      <c r="J277" s="31">
        <v>362</v>
      </c>
      <c r="K277" s="31">
        <v>98450</v>
      </c>
    </row>
    <row r="278" spans="1:11" x14ac:dyDescent="0.2">
      <c r="A278" s="24" t="s">
        <v>252</v>
      </c>
      <c r="B278" s="31">
        <f t="shared" si="24"/>
        <v>1477</v>
      </c>
      <c r="C278" s="31">
        <f>((+D278*E278)+(J278*K278))/B278</f>
        <v>129751.69397427217</v>
      </c>
      <c r="D278" s="31">
        <v>814</v>
      </c>
      <c r="E278" s="31">
        <v>186486</v>
      </c>
      <c r="F278" s="31">
        <f t="shared" si="22"/>
        <v>663</v>
      </c>
      <c r="G278" s="31">
        <f>(+(J278*K278))/F278</f>
        <v>60096</v>
      </c>
      <c r="H278" s="31">
        <v>0</v>
      </c>
      <c r="I278" s="31">
        <v>0</v>
      </c>
      <c r="J278" s="31">
        <v>663</v>
      </c>
      <c r="K278" s="31">
        <v>60096</v>
      </c>
    </row>
    <row r="279" spans="1:11" x14ac:dyDescent="0.2">
      <c r="A279" s="24" t="s">
        <v>253</v>
      </c>
      <c r="B279" s="31">
        <f t="shared" si="24"/>
        <v>1202</v>
      </c>
      <c r="C279" s="31">
        <f t="shared" si="25"/>
        <v>118255.10981697172</v>
      </c>
      <c r="D279" s="31">
        <v>667</v>
      </c>
      <c r="E279" s="31">
        <v>176599</v>
      </c>
      <c r="F279" s="31">
        <f t="shared" si="22"/>
        <v>535</v>
      </c>
      <c r="G279" s="31">
        <f t="shared" si="23"/>
        <v>45516.09158878505</v>
      </c>
      <c r="H279" s="31">
        <v>6</v>
      </c>
      <c r="I279" s="31">
        <v>120025</v>
      </c>
      <c r="J279" s="31">
        <v>529</v>
      </c>
      <c r="K279" s="31">
        <v>44671</v>
      </c>
    </row>
    <row r="280" spans="1:11" x14ac:dyDescent="0.2">
      <c r="A280" s="24" t="s">
        <v>254</v>
      </c>
      <c r="B280" s="31">
        <f t="shared" si="24"/>
        <v>2250</v>
      </c>
      <c r="C280" s="31">
        <f t="shared" si="25"/>
        <v>97250.090666666671</v>
      </c>
      <c r="D280" s="31">
        <v>756</v>
      </c>
      <c r="E280" s="31">
        <v>176755</v>
      </c>
      <c r="F280" s="31">
        <f t="shared" si="22"/>
        <v>1494</v>
      </c>
      <c r="G280" s="31">
        <f t="shared" si="23"/>
        <v>57018.690763052211</v>
      </c>
      <c r="H280" s="31">
        <v>8</v>
      </c>
      <c r="I280" s="31">
        <v>117330</v>
      </c>
      <c r="J280" s="31">
        <v>1486</v>
      </c>
      <c r="K280" s="31">
        <v>56694</v>
      </c>
    </row>
    <row r="281" spans="1:11" x14ac:dyDescent="0.2">
      <c r="A281" s="24" t="s">
        <v>255</v>
      </c>
      <c r="B281" s="31">
        <f t="shared" si="24"/>
        <v>1439</v>
      </c>
      <c r="C281" s="31">
        <f t="shared" si="25"/>
        <v>91011.935371785963</v>
      </c>
      <c r="D281" s="31">
        <v>495</v>
      </c>
      <c r="E281" s="31">
        <v>177793</v>
      </c>
      <c r="F281" s="31">
        <f t="shared" si="22"/>
        <v>944</v>
      </c>
      <c r="G281" s="31">
        <f t="shared" si="23"/>
        <v>45507.033898305082</v>
      </c>
      <c r="H281" s="31">
        <v>8</v>
      </c>
      <c r="I281" s="31">
        <v>27142</v>
      </c>
      <c r="J281" s="31">
        <v>936</v>
      </c>
      <c r="K281" s="31">
        <v>45664</v>
      </c>
    </row>
    <row r="282" spans="1:11" x14ac:dyDescent="0.2">
      <c r="A282" s="24" t="s">
        <v>256</v>
      </c>
      <c r="B282" s="31">
        <f t="shared" si="24"/>
        <v>1796</v>
      </c>
      <c r="C282" s="31">
        <f t="shared" si="25"/>
        <v>120927.25612472161</v>
      </c>
      <c r="D282" s="31">
        <v>436</v>
      </c>
      <c r="E282" s="31">
        <v>186174</v>
      </c>
      <c r="F282" s="31">
        <f t="shared" si="22"/>
        <v>1360</v>
      </c>
      <c r="G282" s="31">
        <f t="shared" si="23"/>
        <v>100009.91764705883</v>
      </c>
      <c r="H282" s="31">
        <v>8</v>
      </c>
      <c r="I282" s="31">
        <v>97630</v>
      </c>
      <c r="J282" s="31">
        <v>1352</v>
      </c>
      <c r="K282" s="31">
        <v>100024</v>
      </c>
    </row>
    <row r="283" spans="1:11" x14ac:dyDescent="0.2">
      <c r="A283" s="24" t="s">
        <v>257</v>
      </c>
      <c r="B283" s="31">
        <f t="shared" si="24"/>
        <v>1877</v>
      </c>
      <c r="C283" s="31">
        <f t="shared" si="25"/>
        <v>109990.98135322322</v>
      </c>
      <c r="D283" s="31">
        <v>694</v>
      </c>
      <c r="E283" s="31">
        <v>177663</v>
      </c>
      <c r="F283" s="31">
        <f t="shared" si="22"/>
        <v>1183</v>
      </c>
      <c r="G283" s="31">
        <f t="shared" si="23"/>
        <v>70291.589180050723</v>
      </c>
      <c r="H283" s="31">
        <v>8</v>
      </c>
      <c r="I283" s="31">
        <v>114000</v>
      </c>
      <c r="J283" s="31">
        <v>1175</v>
      </c>
      <c r="K283" s="31">
        <v>69994</v>
      </c>
    </row>
    <row r="284" spans="1:11" x14ac:dyDescent="0.2">
      <c r="A284" s="24" t="s">
        <v>258</v>
      </c>
      <c r="B284" s="31">
        <f t="shared" si="24"/>
        <v>3098</v>
      </c>
      <c r="C284" s="31">
        <f t="shared" si="25"/>
        <v>119011.24467398321</v>
      </c>
      <c r="D284" s="31">
        <v>724</v>
      </c>
      <c r="E284" s="31">
        <v>179653</v>
      </c>
      <c r="F284" s="31">
        <f t="shared" si="22"/>
        <v>2374</v>
      </c>
      <c r="G284" s="31">
        <f t="shared" si="23"/>
        <v>100517.29738837405</v>
      </c>
      <c r="H284" s="31">
        <v>84</v>
      </c>
      <c r="I284" s="31">
        <v>113774.69047619047</v>
      </c>
      <c r="J284" s="31">
        <v>2290</v>
      </c>
      <c r="K284" s="31">
        <v>100031</v>
      </c>
    </row>
    <row r="285" spans="1:11" x14ac:dyDescent="0.2">
      <c r="A285" s="24" t="s">
        <v>259</v>
      </c>
      <c r="B285" s="31">
        <f t="shared" si="24"/>
        <v>1181</v>
      </c>
      <c r="C285" s="31">
        <f t="shared" si="25"/>
        <v>158469.01947502117</v>
      </c>
      <c r="D285" s="31">
        <v>788</v>
      </c>
      <c r="E285" s="31">
        <v>202608</v>
      </c>
      <c r="F285" s="31">
        <f t="shared" si="22"/>
        <v>393</v>
      </c>
      <c r="G285" s="31">
        <f t="shared" si="23"/>
        <v>69966.432569974553</v>
      </c>
      <c r="H285" s="31">
        <v>20</v>
      </c>
      <c r="I285" s="31">
        <v>108580</v>
      </c>
      <c r="J285" s="31">
        <v>373</v>
      </c>
      <c r="K285" s="31">
        <v>67896</v>
      </c>
    </row>
    <row r="286" spans="1:11" x14ac:dyDescent="0.2">
      <c r="A286" s="24" t="s">
        <v>260</v>
      </c>
      <c r="B286" s="31">
        <f t="shared" si="24"/>
        <v>2308</v>
      </c>
      <c r="C286" s="31">
        <f t="shared" si="25"/>
        <v>108314.36915077989</v>
      </c>
      <c r="D286" s="31">
        <v>793</v>
      </c>
      <c r="E286" s="31">
        <v>189513</v>
      </c>
      <c r="F286" s="31">
        <f t="shared" si="22"/>
        <v>1515</v>
      </c>
      <c r="G286" s="31">
        <f t="shared" si="23"/>
        <v>65812.379537953791</v>
      </c>
      <c r="H286" s="31">
        <v>46</v>
      </c>
      <c r="I286" s="31">
        <v>119506.86956521739</v>
      </c>
      <c r="J286" s="31">
        <v>1469</v>
      </c>
      <c r="K286" s="31">
        <v>64131</v>
      </c>
    </row>
    <row r="287" spans="1:11" x14ac:dyDescent="0.2">
      <c r="A287" s="24" t="s">
        <v>261</v>
      </c>
      <c r="B287" s="31">
        <f t="shared" si="24"/>
        <v>1566</v>
      </c>
      <c r="C287" s="31">
        <f t="shared" si="25"/>
        <v>153177.1392081737</v>
      </c>
      <c r="D287" s="31">
        <v>838</v>
      </c>
      <c r="E287" s="31">
        <v>211458</v>
      </c>
      <c r="F287" s="31">
        <f t="shared" si="22"/>
        <v>728</v>
      </c>
      <c r="G287" s="31">
        <f t="shared" si="23"/>
        <v>86090.104395604401</v>
      </c>
      <c r="H287" s="31">
        <v>35</v>
      </c>
      <c r="I287" s="31">
        <v>123949.77142857143</v>
      </c>
      <c r="J287" s="31">
        <v>693</v>
      </c>
      <c r="K287" s="31">
        <v>84178</v>
      </c>
    </row>
    <row r="288" spans="1:11" x14ac:dyDescent="0.2">
      <c r="A288" s="24" t="s">
        <v>263</v>
      </c>
      <c r="B288" s="31">
        <f t="shared" si="24"/>
        <v>977</v>
      </c>
      <c r="C288" s="31">
        <f t="shared" si="25"/>
        <v>185037.50665301946</v>
      </c>
      <c r="D288" s="31">
        <v>814</v>
      </c>
      <c r="E288" s="31">
        <v>206666</v>
      </c>
      <c r="F288" s="31">
        <f t="shared" si="22"/>
        <v>163</v>
      </c>
      <c r="G288" s="31">
        <f t="shared" si="23"/>
        <v>77027.730061349692</v>
      </c>
      <c r="H288" s="31">
        <v>28</v>
      </c>
      <c r="I288" s="31">
        <v>124758.57142857143</v>
      </c>
      <c r="J288" s="31">
        <v>135</v>
      </c>
      <c r="K288" s="31">
        <v>67128</v>
      </c>
    </row>
    <row r="289" spans="1:11" x14ac:dyDescent="0.2">
      <c r="A289" s="24" t="s">
        <v>264</v>
      </c>
      <c r="B289" s="31">
        <f t="shared" ref="B289:B297" si="26">+D289+H289+J289</f>
        <v>1512</v>
      </c>
      <c r="C289" s="31">
        <f t="shared" si="25"/>
        <v>160941.11375661375</v>
      </c>
      <c r="D289" s="31">
        <v>932</v>
      </c>
      <c r="E289" s="31">
        <v>214256</v>
      </c>
      <c r="F289" s="31">
        <f t="shared" si="22"/>
        <v>580</v>
      </c>
      <c r="G289" s="31">
        <f t="shared" si="23"/>
        <v>75269.606896551719</v>
      </c>
      <c r="H289" s="31">
        <v>30</v>
      </c>
      <c r="I289" s="31">
        <v>114367.4</v>
      </c>
      <c r="J289" s="31">
        <v>550</v>
      </c>
      <c r="K289" s="31">
        <v>73137</v>
      </c>
    </row>
    <row r="290" spans="1:11" x14ac:dyDescent="0.2">
      <c r="A290" s="24" t="s">
        <v>266</v>
      </c>
      <c r="B290" s="31">
        <f t="shared" si="26"/>
        <v>1640</v>
      </c>
      <c r="C290" s="31">
        <f t="shared" si="25"/>
        <v>153716.35731707318</v>
      </c>
      <c r="D290" s="31">
        <v>918</v>
      </c>
      <c r="E290" s="31">
        <v>213784</v>
      </c>
      <c r="F290" s="31">
        <f t="shared" si="22"/>
        <v>722</v>
      </c>
      <c r="G290" s="31">
        <f t="shared" si="23"/>
        <v>77342.263157894733</v>
      </c>
      <c r="H290" s="31">
        <v>38</v>
      </c>
      <c r="I290" s="31">
        <v>133399</v>
      </c>
      <c r="J290" s="31">
        <v>684</v>
      </c>
      <c r="K290" s="31">
        <v>74228</v>
      </c>
    </row>
    <row r="291" spans="1:11" x14ac:dyDescent="0.2">
      <c r="A291" s="24" t="s">
        <v>267</v>
      </c>
      <c r="B291" s="31">
        <f t="shared" si="26"/>
        <v>1584</v>
      </c>
      <c r="C291" s="31">
        <f t="shared" si="25"/>
        <v>143208.211489899</v>
      </c>
      <c r="D291" s="31">
        <v>709</v>
      </c>
      <c r="E291" s="31">
        <v>202855</v>
      </c>
      <c r="F291" s="31">
        <f t="shared" si="22"/>
        <v>875</v>
      </c>
      <c r="G291" s="31">
        <f t="shared" si="23"/>
        <v>94877.270857142852</v>
      </c>
      <c r="H291" s="31">
        <v>77</v>
      </c>
      <c r="I291" s="31">
        <v>134085.71428571429</v>
      </c>
      <c r="J291" s="31">
        <v>798</v>
      </c>
      <c r="K291" s="31">
        <v>91094</v>
      </c>
    </row>
    <row r="292" spans="1:11" x14ac:dyDescent="0.2">
      <c r="A292" s="24" t="s">
        <v>268</v>
      </c>
      <c r="B292" s="31">
        <f t="shared" si="26"/>
        <v>1440</v>
      </c>
      <c r="C292" s="31">
        <f t="shared" si="25"/>
        <v>157611.60972222223</v>
      </c>
      <c r="D292" s="31">
        <v>812</v>
      </c>
      <c r="E292" s="31">
        <v>217768</v>
      </c>
      <c r="F292" s="31">
        <f t="shared" si="22"/>
        <v>628</v>
      </c>
      <c r="G292" s="31">
        <f>((+H292*I292)+(J292*K292))/F292</f>
        <v>79829.78025477707</v>
      </c>
      <c r="H292" s="31">
        <v>6</v>
      </c>
      <c r="I292" s="31">
        <v>88204</v>
      </c>
      <c r="J292" s="31">
        <v>622</v>
      </c>
      <c r="K292" s="31">
        <v>79749</v>
      </c>
    </row>
    <row r="293" spans="1:11" x14ac:dyDescent="0.2">
      <c r="A293" s="24" t="s">
        <v>269</v>
      </c>
      <c r="B293" s="31">
        <f t="shared" si="26"/>
        <v>1790</v>
      </c>
      <c r="C293" s="31">
        <f>((D293*E293)+(F293*G293))/B293</f>
        <v>123934.85027932961</v>
      </c>
      <c r="D293" s="31">
        <v>586</v>
      </c>
      <c r="E293" s="31">
        <v>223959</v>
      </c>
      <c r="F293" s="31">
        <f t="shared" si="22"/>
        <v>1204</v>
      </c>
      <c r="G293" s="31">
        <f>((J293*K293))/F293</f>
        <v>75252</v>
      </c>
      <c r="H293" s="31">
        <v>0</v>
      </c>
      <c r="I293" s="31">
        <v>0</v>
      </c>
      <c r="J293" s="31">
        <v>1204</v>
      </c>
      <c r="K293" s="31">
        <v>75252</v>
      </c>
    </row>
    <row r="294" spans="1:11" x14ac:dyDescent="0.2">
      <c r="A294" s="24" t="s">
        <v>270</v>
      </c>
      <c r="B294" s="31">
        <f t="shared" si="26"/>
        <v>2154</v>
      </c>
      <c r="C294" s="31">
        <f t="shared" si="25"/>
        <v>124366.75951717734</v>
      </c>
      <c r="D294" s="31">
        <v>608</v>
      </c>
      <c r="E294" s="31">
        <v>227184</v>
      </c>
      <c r="F294" s="31">
        <f t="shared" si="22"/>
        <v>1546</v>
      </c>
      <c r="G294" s="31">
        <f t="shared" si="23"/>
        <v>83931.518758085382</v>
      </c>
      <c r="H294" s="31">
        <v>30</v>
      </c>
      <c r="I294" s="31">
        <v>138533.73333333334</v>
      </c>
      <c r="J294" s="31">
        <v>1516</v>
      </c>
      <c r="K294" s="31">
        <v>82851</v>
      </c>
    </row>
    <row r="295" spans="1:11" x14ac:dyDescent="0.2">
      <c r="A295" s="24" t="s">
        <v>271</v>
      </c>
      <c r="B295" s="31">
        <f t="shared" si="26"/>
        <v>1016</v>
      </c>
      <c r="C295" s="31">
        <f t="shared" si="25"/>
        <v>181392.01870078739</v>
      </c>
      <c r="D295" s="31">
        <v>706</v>
      </c>
      <c r="E295" s="31">
        <v>230951</v>
      </c>
      <c r="F295" s="31">
        <f t="shared" si="22"/>
        <v>310</v>
      </c>
      <c r="G295" s="31">
        <f t="shared" si="23"/>
        <v>68525.43548387097</v>
      </c>
      <c r="H295" s="31">
        <v>29</v>
      </c>
      <c r="I295" s="31">
        <v>135601.44827586206</v>
      </c>
      <c r="J295" s="31">
        <v>281</v>
      </c>
      <c r="K295" s="31">
        <v>61603</v>
      </c>
    </row>
    <row r="296" spans="1:11" x14ac:dyDescent="0.2">
      <c r="A296" s="24" t="s">
        <v>272</v>
      </c>
      <c r="B296" s="31">
        <f t="shared" si="26"/>
        <v>1315</v>
      </c>
      <c r="C296" s="31">
        <f t="shared" si="25"/>
        <v>183849.86539923956</v>
      </c>
      <c r="D296" s="31">
        <v>886</v>
      </c>
      <c r="E296" s="31">
        <v>221314</v>
      </c>
      <c r="F296" s="31">
        <f t="shared" si="22"/>
        <v>429</v>
      </c>
      <c r="G296" s="31">
        <f t="shared" si="23"/>
        <v>106476.38461538461</v>
      </c>
      <c r="H296" s="31">
        <v>44</v>
      </c>
      <c r="I296" s="31">
        <v>141016</v>
      </c>
      <c r="J296" s="31">
        <v>385</v>
      </c>
      <c r="K296" s="31">
        <v>102529</v>
      </c>
    </row>
    <row r="297" spans="1:11" x14ac:dyDescent="0.2">
      <c r="A297" s="24" t="s">
        <v>273</v>
      </c>
      <c r="B297" s="31">
        <f t="shared" si="26"/>
        <v>1168</v>
      </c>
      <c r="C297" s="31">
        <f t="shared" si="25"/>
        <v>192091.46917808219</v>
      </c>
      <c r="D297" s="31">
        <v>944</v>
      </c>
      <c r="E297" s="31">
        <v>217346</v>
      </c>
      <c r="F297" s="31">
        <f t="shared" si="22"/>
        <v>224</v>
      </c>
      <c r="G297" s="31">
        <f t="shared" si="23"/>
        <v>85661.66071428571</v>
      </c>
      <c r="H297" s="31">
        <v>22</v>
      </c>
      <c r="I297" s="31">
        <v>138555</v>
      </c>
      <c r="J297" s="31">
        <v>202</v>
      </c>
      <c r="K297" s="31">
        <v>79901</v>
      </c>
    </row>
    <row r="298" spans="1:11" x14ac:dyDescent="0.2">
      <c r="A298" s="24" t="s">
        <v>274</v>
      </c>
      <c r="B298" s="31">
        <f t="shared" ref="B298:B310" si="27">+D298+H298+J298</f>
        <v>2442</v>
      </c>
      <c r="C298" s="31">
        <f t="shared" ref="C298:C310" si="28">((+D298*E298)+(H298*I298)+(J298*K298))/B298</f>
        <v>142598.81572481574</v>
      </c>
      <c r="D298" s="31">
        <v>1089</v>
      </c>
      <c r="E298" s="31">
        <v>224884</v>
      </c>
      <c r="F298" s="31">
        <f t="shared" ref="F298:F310" si="29">+H298+J298</f>
        <v>1353</v>
      </c>
      <c r="G298" s="31">
        <f t="shared" ref="G298:G310" si="30">((+H298*I298)+(J298*K298))/F298</f>
        <v>76369.277161862527</v>
      </c>
      <c r="H298" s="31">
        <v>45</v>
      </c>
      <c r="I298" s="31">
        <v>111867.73333333334</v>
      </c>
      <c r="J298" s="31">
        <v>1308</v>
      </c>
      <c r="K298" s="31">
        <v>75148</v>
      </c>
    </row>
    <row r="299" spans="1:11" x14ac:dyDescent="0.2">
      <c r="A299" s="24" t="s">
        <v>275</v>
      </c>
      <c r="B299" s="31">
        <f t="shared" si="27"/>
        <v>2104</v>
      </c>
      <c r="C299" s="31">
        <f t="shared" si="28"/>
        <v>167680.76853612167</v>
      </c>
      <c r="D299" s="31">
        <v>1268</v>
      </c>
      <c r="E299" s="31">
        <v>218526</v>
      </c>
      <c r="F299" s="31">
        <f t="shared" si="29"/>
        <v>836</v>
      </c>
      <c r="G299" s="31">
        <f t="shared" si="30"/>
        <v>90561.446172248805</v>
      </c>
      <c r="H299" s="31">
        <v>29</v>
      </c>
      <c r="I299" s="31">
        <v>136767.6551724138</v>
      </c>
      <c r="J299" s="31">
        <v>807</v>
      </c>
      <c r="K299" s="31">
        <v>88901</v>
      </c>
    </row>
    <row r="300" spans="1:11" x14ac:dyDescent="0.2">
      <c r="A300" s="24" t="s">
        <v>276</v>
      </c>
      <c r="B300" s="31">
        <f t="shared" si="27"/>
        <v>1869</v>
      </c>
      <c r="C300" s="31">
        <f t="shared" si="28"/>
        <v>189509.03156768324</v>
      </c>
      <c r="D300" s="31">
        <v>1324</v>
      </c>
      <c r="E300" s="31">
        <v>236288</v>
      </c>
      <c r="F300" s="31">
        <f t="shared" si="29"/>
        <v>545</v>
      </c>
      <c r="G300" s="31">
        <f t="shared" si="30"/>
        <v>75866.179816513759</v>
      </c>
      <c r="H300" s="31">
        <v>44</v>
      </c>
      <c r="I300" s="31">
        <v>124305.81818181818</v>
      </c>
      <c r="J300" s="31">
        <v>501</v>
      </c>
      <c r="K300" s="31">
        <v>71612</v>
      </c>
    </row>
    <row r="301" spans="1:11" x14ac:dyDescent="0.2">
      <c r="A301" s="24" t="s">
        <v>277</v>
      </c>
      <c r="B301" s="31">
        <f t="shared" si="27"/>
        <v>1985</v>
      </c>
      <c r="C301" s="31">
        <f t="shared" si="28"/>
        <v>157263.76574307305</v>
      </c>
      <c r="D301" s="31">
        <v>1104</v>
      </c>
      <c r="E301" s="31">
        <v>228685</v>
      </c>
      <c r="F301" s="31">
        <f t="shared" si="29"/>
        <v>881</v>
      </c>
      <c r="G301" s="31">
        <f t="shared" si="30"/>
        <v>67764.284903518725</v>
      </c>
      <c r="H301" s="31">
        <v>30</v>
      </c>
      <c r="I301" s="31">
        <v>79544.53333333334</v>
      </c>
      <c r="J301" s="31">
        <v>851</v>
      </c>
      <c r="K301" s="31">
        <v>67349</v>
      </c>
    </row>
    <row r="302" spans="1:11" x14ac:dyDescent="0.2">
      <c r="A302" s="24" t="s">
        <v>278</v>
      </c>
      <c r="B302" s="31">
        <f t="shared" si="27"/>
        <v>2148</v>
      </c>
      <c r="C302" s="31">
        <f t="shared" si="28"/>
        <v>134454.53258845437</v>
      </c>
      <c r="D302" s="31">
        <v>1004</v>
      </c>
      <c r="E302" s="31">
        <v>217773</v>
      </c>
      <c r="F302" s="31">
        <f t="shared" si="29"/>
        <v>1144</v>
      </c>
      <c r="G302" s="31">
        <f t="shared" si="30"/>
        <v>61332.381118881116</v>
      </c>
      <c r="H302" s="31">
        <v>58</v>
      </c>
      <c r="I302" s="31">
        <v>48344.965517241377</v>
      </c>
      <c r="J302" s="31">
        <v>1086</v>
      </c>
      <c r="K302" s="31">
        <v>62026</v>
      </c>
    </row>
    <row r="303" spans="1:11" x14ac:dyDescent="0.2">
      <c r="A303" s="24" t="s">
        <v>279</v>
      </c>
      <c r="B303" s="31">
        <f t="shared" si="27"/>
        <v>1805</v>
      </c>
      <c r="C303" s="31">
        <f t="shared" si="28"/>
        <v>147967.20831024932</v>
      </c>
      <c r="D303" s="31">
        <v>902</v>
      </c>
      <c r="E303" s="31">
        <v>213381</v>
      </c>
      <c r="F303" s="31">
        <f t="shared" si="29"/>
        <v>903</v>
      </c>
      <c r="G303" s="31">
        <f t="shared" si="30"/>
        <v>82625.857142857145</v>
      </c>
      <c r="H303" s="31">
        <v>40</v>
      </c>
      <c r="I303" s="31">
        <v>240185</v>
      </c>
      <c r="J303" s="31">
        <v>863</v>
      </c>
      <c r="K303" s="31">
        <v>75323</v>
      </c>
    </row>
    <row r="304" spans="1:11" x14ac:dyDescent="0.2">
      <c r="A304" s="24" t="s">
        <v>280</v>
      </c>
      <c r="B304" s="31">
        <f t="shared" si="27"/>
        <v>2307</v>
      </c>
      <c r="C304" s="31">
        <f t="shared" si="28"/>
        <v>145686.38534893803</v>
      </c>
      <c r="D304" s="31">
        <v>1009</v>
      </c>
      <c r="E304" s="31">
        <v>226698</v>
      </c>
      <c r="F304" s="31">
        <f t="shared" si="29"/>
        <v>1298</v>
      </c>
      <c r="G304" s="31">
        <f t="shared" si="30"/>
        <v>82712.025423728817</v>
      </c>
      <c r="H304" s="31">
        <v>33</v>
      </c>
      <c r="I304" s="31">
        <v>190698</v>
      </c>
      <c r="J304" s="31">
        <v>1265</v>
      </c>
      <c r="K304" s="31">
        <v>79895</v>
      </c>
    </row>
    <row r="305" spans="1:11" x14ac:dyDescent="0.2">
      <c r="A305" s="24" t="s">
        <v>281</v>
      </c>
      <c r="B305" s="31">
        <f t="shared" si="27"/>
        <v>1126</v>
      </c>
      <c r="C305" s="31">
        <f t="shared" si="28"/>
        <v>171085.81261101243</v>
      </c>
      <c r="D305" s="31">
        <v>680</v>
      </c>
      <c r="E305" s="31">
        <v>226306</v>
      </c>
      <c r="F305" s="31">
        <f t="shared" si="29"/>
        <v>446</v>
      </c>
      <c r="G305" s="31">
        <f t="shared" si="30"/>
        <v>86893.598654708519</v>
      </c>
      <c r="H305" s="31">
        <v>39</v>
      </c>
      <c r="I305" s="31">
        <v>92107.358974358969</v>
      </c>
      <c r="J305" s="31">
        <v>407</v>
      </c>
      <c r="K305" s="31">
        <v>86394</v>
      </c>
    </row>
    <row r="306" spans="1:11" x14ac:dyDescent="0.2">
      <c r="A306" s="24" t="s">
        <v>282</v>
      </c>
      <c r="B306" s="31">
        <f t="shared" si="27"/>
        <v>991</v>
      </c>
      <c r="C306" s="31">
        <f t="shared" si="28"/>
        <v>199171.31281533805</v>
      </c>
      <c r="D306" s="31">
        <v>926</v>
      </c>
      <c r="E306" s="31">
        <v>205189</v>
      </c>
      <c r="F306" s="31">
        <f t="shared" si="29"/>
        <v>65</v>
      </c>
      <c r="G306" s="31">
        <f t="shared" si="30"/>
        <v>113442.41538461538</v>
      </c>
      <c r="H306" s="31">
        <v>31</v>
      </c>
      <c r="I306" s="31">
        <v>154877.90322580645</v>
      </c>
      <c r="J306" s="31">
        <v>34</v>
      </c>
      <c r="K306" s="31">
        <v>75663</v>
      </c>
    </row>
    <row r="307" spans="1:11" x14ac:dyDescent="0.2">
      <c r="A307" s="24" t="s">
        <v>283</v>
      </c>
      <c r="B307" s="31">
        <f t="shared" si="27"/>
        <v>1175</v>
      </c>
      <c r="C307" s="31">
        <f t="shared" si="28"/>
        <v>190641.85617021276</v>
      </c>
      <c r="D307" s="31">
        <v>881</v>
      </c>
      <c r="E307" s="31">
        <v>223109</v>
      </c>
      <c r="F307" s="31">
        <f t="shared" si="29"/>
        <v>294</v>
      </c>
      <c r="G307" s="31">
        <f t="shared" si="30"/>
        <v>93350.857142857145</v>
      </c>
      <c r="H307" s="31">
        <v>36</v>
      </c>
      <c r="I307" s="31">
        <v>141646</v>
      </c>
      <c r="J307" s="31">
        <v>258</v>
      </c>
      <c r="K307" s="31">
        <v>86612</v>
      </c>
    </row>
    <row r="308" spans="1:11" x14ac:dyDescent="0.2">
      <c r="A308" s="24" t="s">
        <v>286</v>
      </c>
      <c r="B308" s="31">
        <f t="shared" si="27"/>
        <v>1818</v>
      </c>
      <c r="C308" s="31">
        <f t="shared" si="28"/>
        <v>158035.23212321231</v>
      </c>
      <c r="D308" s="31">
        <v>984</v>
      </c>
      <c r="E308" s="31">
        <v>237809</v>
      </c>
      <c r="F308" s="31">
        <f t="shared" si="29"/>
        <v>834</v>
      </c>
      <c r="G308" s="31">
        <f t="shared" si="30"/>
        <v>63913.664268585133</v>
      </c>
      <c r="H308" s="31">
        <v>32</v>
      </c>
      <c r="I308" s="31">
        <v>109920</v>
      </c>
      <c r="J308" s="31">
        <v>802</v>
      </c>
      <c r="K308" s="31">
        <v>62078</v>
      </c>
    </row>
    <row r="309" spans="1:11" x14ac:dyDescent="0.2">
      <c r="A309" s="24" t="s">
        <v>287</v>
      </c>
      <c r="B309" s="31">
        <f t="shared" si="27"/>
        <v>2194</v>
      </c>
      <c r="C309" s="31">
        <f t="shared" si="28"/>
        <v>148420.2616226071</v>
      </c>
      <c r="D309" s="31">
        <v>1110</v>
      </c>
      <c r="E309" s="31">
        <v>227209</v>
      </c>
      <c r="F309" s="31">
        <f t="shared" si="29"/>
        <v>1084</v>
      </c>
      <c r="G309" s="31">
        <f t="shared" si="30"/>
        <v>67741.756457564581</v>
      </c>
      <c r="H309" s="31">
        <v>18</v>
      </c>
      <c r="I309" s="31">
        <v>139860</v>
      </c>
      <c r="J309" s="31">
        <v>1066</v>
      </c>
      <c r="K309" s="31">
        <v>66524</v>
      </c>
    </row>
    <row r="310" spans="1:11" x14ac:dyDescent="0.2">
      <c r="A310" s="24" t="s">
        <v>288</v>
      </c>
      <c r="B310" s="31">
        <f t="shared" si="27"/>
        <v>1711</v>
      </c>
      <c r="C310" s="31">
        <f t="shared" si="28"/>
        <v>275329.8182349503</v>
      </c>
      <c r="D310" s="31">
        <v>1073</v>
      </c>
      <c r="E310" s="31">
        <v>234659</v>
      </c>
      <c r="F310" s="31">
        <f t="shared" si="29"/>
        <v>638</v>
      </c>
      <c r="G310" s="31">
        <f t="shared" si="30"/>
        <v>343730.73981191224</v>
      </c>
      <c r="H310" s="31">
        <v>42</v>
      </c>
      <c r="I310" s="31">
        <v>197281.33333333334</v>
      </c>
      <c r="J310" s="31">
        <v>596</v>
      </c>
      <c r="K310" s="31">
        <v>354051</v>
      </c>
    </row>
    <row r="311" spans="1:11" x14ac:dyDescent="0.2">
      <c r="A311" s="24" t="s">
        <v>289</v>
      </c>
      <c r="B311" s="31">
        <f t="shared" ref="B311:B317" si="31">+D311+H311+J311</f>
        <v>1494</v>
      </c>
      <c r="C311" s="31">
        <f t="shared" ref="C311:C317" si="32">((+D311*E311)+(H311*I311)+(J311*K311))/B311</f>
        <v>171105.53614457831</v>
      </c>
      <c r="D311" s="31">
        <v>1107</v>
      </c>
      <c r="E311" s="31">
        <v>207408</v>
      </c>
      <c r="F311" s="31">
        <f t="shared" ref="F311:F317" si="33">+H311+J311</f>
        <v>387</v>
      </c>
      <c r="G311" s="31">
        <f t="shared" ref="G311:G317" si="34">((+H311*I311)+(J311*K311))/F311</f>
        <v>67263.604651162794</v>
      </c>
      <c r="H311" s="31">
        <v>61</v>
      </c>
      <c r="I311" s="31">
        <v>119132.90163934426</v>
      </c>
      <c r="J311" s="31">
        <v>326</v>
      </c>
      <c r="K311" s="31">
        <v>57558</v>
      </c>
    </row>
    <row r="312" spans="1:11" x14ac:dyDescent="0.2">
      <c r="A312" s="24" t="s">
        <v>290</v>
      </c>
      <c r="B312" s="31">
        <f t="shared" si="31"/>
        <v>2302</v>
      </c>
      <c r="C312" s="31">
        <f t="shared" si="32"/>
        <v>145001.27193744571</v>
      </c>
      <c r="D312" s="31">
        <v>1144</v>
      </c>
      <c r="E312" s="31">
        <v>230579</v>
      </c>
      <c r="F312" s="31">
        <f t="shared" si="33"/>
        <v>1158</v>
      </c>
      <c r="G312" s="31">
        <f t="shared" si="34"/>
        <v>60458.162348877377</v>
      </c>
      <c r="H312" s="31">
        <v>44</v>
      </c>
      <c r="I312" s="31">
        <v>122188</v>
      </c>
      <c r="J312" s="31">
        <v>1114</v>
      </c>
      <c r="K312" s="31">
        <v>58020</v>
      </c>
    </row>
    <row r="313" spans="1:11" x14ac:dyDescent="0.2">
      <c r="A313" s="24" t="s">
        <v>296</v>
      </c>
      <c r="B313" s="31">
        <f t="shared" si="31"/>
        <v>1757</v>
      </c>
      <c r="C313" s="31">
        <f t="shared" si="32"/>
        <v>172255.21684689811</v>
      </c>
      <c r="D313" s="31">
        <v>1141</v>
      </c>
      <c r="E313" s="31">
        <v>217532</v>
      </c>
      <c r="F313" s="31">
        <f t="shared" si="33"/>
        <v>616</v>
      </c>
      <c r="G313" s="31">
        <f t="shared" si="34"/>
        <v>88390.266233766233</v>
      </c>
      <c r="H313" s="31">
        <v>34</v>
      </c>
      <c r="I313" s="31">
        <v>117203.82352941176</v>
      </c>
      <c r="J313" s="31">
        <v>582</v>
      </c>
      <c r="K313" s="31">
        <v>86707</v>
      </c>
    </row>
    <row r="314" spans="1:11" x14ac:dyDescent="0.2">
      <c r="A314" s="24" t="s">
        <v>297</v>
      </c>
      <c r="B314" s="31">
        <f t="shared" si="31"/>
        <v>2244</v>
      </c>
      <c r="C314" s="31">
        <f t="shared" si="32"/>
        <v>133580.0989304813</v>
      </c>
      <c r="D314" s="31">
        <v>760</v>
      </c>
      <c r="E314" s="31">
        <v>232777</v>
      </c>
      <c r="F314" s="31">
        <f t="shared" si="33"/>
        <v>1484</v>
      </c>
      <c r="G314" s="31">
        <f t="shared" si="34"/>
        <v>82778.451482479781</v>
      </c>
      <c r="H314" s="31">
        <v>58</v>
      </c>
      <c r="I314" s="31">
        <v>103614.06896551725</v>
      </c>
      <c r="J314" s="31">
        <v>1426</v>
      </c>
      <c r="K314" s="31">
        <v>81931</v>
      </c>
    </row>
    <row r="315" spans="1:11" x14ac:dyDescent="0.2">
      <c r="A315" s="24" t="s">
        <v>298</v>
      </c>
      <c r="B315" s="31">
        <f t="shared" si="31"/>
        <v>1610</v>
      </c>
      <c r="C315" s="31">
        <f t="shared" si="32"/>
        <v>155534.77639751552</v>
      </c>
      <c r="D315" s="31">
        <v>751</v>
      </c>
      <c r="E315" s="31">
        <v>237196</v>
      </c>
      <c r="F315" s="31">
        <f t="shared" si="33"/>
        <v>859</v>
      </c>
      <c r="G315" s="31">
        <f t="shared" si="34"/>
        <v>84140.621653084978</v>
      </c>
      <c r="H315" s="31">
        <v>44</v>
      </c>
      <c r="I315" s="31">
        <v>131014.63636363637</v>
      </c>
      <c r="J315" s="31">
        <v>815</v>
      </c>
      <c r="K315" s="31">
        <v>81610</v>
      </c>
    </row>
    <row r="316" spans="1:11" x14ac:dyDescent="0.2">
      <c r="A316" s="24" t="s">
        <v>299</v>
      </c>
      <c r="B316" s="31">
        <f t="shared" si="31"/>
        <v>1443</v>
      </c>
      <c r="C316" s="31">
        <f t="shared" si="32"/>
        <v>195194.16632016632</v>
      </c>
      <c r="D316" s="31">
        <v>996</v>
      </c>
      <c r="E316" s="31">
        <v>236801</v>
      </c>
      <c r="F316" s="31">
        <f t="shared" si="33"/>
        <v>447</v>
      </c>
      <c r="G316" s="31">
        <f t="shared" si="34"/>
        <v>102486.32214765101</v>
      </c>
      <c r="H316" s="31">
        <v>52</v>
      </c>
      <c r="I316" s="31">
        <v>145847.61538461538</v>
      </c>
      <c r="J316" s="31">
        <v>395</v>
      </c>
      <c r="K316" s="31">
        <v>96778</v>
      </c>
    </row>
    <row r="317" spans="1:11" x14ac:dyDescent="0.2">
      <c r="A317" s="24" t="s">
        <v>300</v>
      </c>
      <c r="B317" s="31">
        <f t="shared" si="31"/>
        <v>1297</v>
      </c>
      <c r="C317" s="31">
        <f t="shared" si="32"/>
        <v>158337.1904394757</v>
      </c>
      <c r="D317" s="31">
        <v>732</v>
      </c>
      <c r="E317" s="31">
        <v>236960</v>
      </c>
      <c r="F317" s="31">
        <f t="shared" si="33"/>
        <v>565</v>
      </c>
      <c r="G317" s="31">
        <f t="shared" si="34"/>
        <v>56475.426548672564</v>
      </c>
      <c r="H317" s="31">
        <v>46</v>
      </c>
      <c r="I317" s="31">
        <v>115996</v>
      </c>
      <c r="J317" s="31">
        <v>519</v>
      </c>
      <c r="K317" s="31">
        <v>51200</v>
      </c>
    </row>
    <row r="318" spans="1:11" x14ac:dyDescent="0.2">
      <c r="A318" s="24" t="s">
        <v>302</v>
      </c>
      <c r="B318" s="31">
        <f t="shared" ref="B318:B324" si="35">+D318+H318+J318</f>
        <v>3052</v>
      </c>
      <c r="C318" s="31">
        <f t="shared" ref="C318:C324" si="36">((+D318*E318)+(H318*I318)+(J318*K318))/B318</f>
        <v>129403.1382699869</v>
      </c>
      <c r="D318" s="31">
        <v>861</v>
      </c>
      <c r="E318" s="31">
        <v>249515</v>
      </c>
      <c r="F318" s="31">
        <f t="shared" ref="F318:F324" si="37">+H318+J318</f>
        <v>2191</v>
      </c>
      <c r="G318" s="31">
        <f t="shared" ref="G318:G324" si="38">((+H318*I318)+(J318*K318))/F318</f>
        <v>82202.63030579644</v>
      </c>
      <c r="H318" s="31">
        <v>31</v>
      </c>
      <c r="I318" s="31">
        <v>122380.74193548386</v>
      </c>
      <c r="J318" s="31">
        <v>2160</v>
      </c>
      <c r="K318" s="31">
        <v>81626</v>
      </c>
    </row>
    <row r="319" spans="1:11" x14ac:dyDescent="0.2">
      <c r="A319" s="24" t="s">
        <v>303</v>
      </c>
      <c r="B319" s="31">
        <f t="shared" si="35"/>
        <v>2059</v>
      </c>
      <c r="C319" s="31">
        <f t="shared" si="36"/>
        <v>146259.46333171442</v>
      </c>
      <c r="D319" s="31">
        <v>851</v>
      </c>
      <c r="E319" s="31">
        <v>222417</v>
      </c>
      <c r="F319" s="31">
        <f t="shared" si="37"/>
        <v>1208</v>
      </c>
      <c r="G319" s="31">
        <f t="shared" si="38"/>
        <v>92608.748344370862</v>
      </c>
      <c r="H319" s="31">
        <v>4</v>
      </c>
      <c r="I319" s="31">
        <v>63035</v>
      </c>
      <c r="J319" s="31">
        <v>1204</v>
      </c>
      <c r="K319" s="31">
        <v>92707</v>
      </c>
    </row>
    <row r="320" spans="1:11" x14ac:dyDescent="0.2">
      <c r="A320" s="24" t="s">
        <v>304</v>
      </c>
      <c r="B320" s="31">
        <f t="shared" si="35"/>
        <v>1323</v>
      </c>
      <c r="C320" s="31">
        <f t="shared" si="36"/>
        <v>186447.8216175359</v>
      </c>
      <c r="D320" s="31">
        <v>964</v>
      </c>
      <c r="E320" s="31">
        <v>226623</v>
      </c>
      <c r="F320" s="31">
        <f t="shared" si="37"/>
        <v>359</v>
      </c>
      <c r="G320" s="31">
        <f t="shared" si="38"/>
        <v>78567.955431754875</v>
      </c>
      <c r="H320" s="31">
        <v>17</v>
      </c>
      <c r="I320" s="31">
        <v>112988.35294117648</v>
      </c>
      <c r="J320" s="31">
        <v>342</v>
      </c>
      <c r="K320" s="31">
        <v>76857</v>
      </c>
    </row>
    <row r="321" spans="1:11" x14ac:dyDescent="0.2">
      <c r="A321" s="24" t="s">
        <v>305</v>
      </c>
      <c r="B321" s="31">
        <f t="shared" si="35"/>
        <v>1922</v>
      </c>
      <c r="C321" s="31">
        <f t="shared" si="36"/>
        <v>202101.37408949013</v>
      </c>
      <c r="D321" s="31">
        <v>1434</v>
      </c>
      <c r="E321" s="31">
        <v>238573</v>
      </c>
      <c r="F321" s="31">
        <f t="shared" si="37"/>
        <v>488</v>
      </c>
      <c r="G321" s="31">
        <f t="shared" si="38"/>
        <v>94928.604508196717</v>
      </c>
      <c r="H321" s="31">
        <v>71</v>
      </c>
      <c r="I321" s="31">
        <v>67339.676056338023</v>
      </c>
      <c r="J321" s="31">
        <v>417</v>
      </c>
      <c r="K321" s="31">
        <v>99626</v>
      </c>
    </row>
    <row r="322" spans="1:11" x14ac:dyDescent="0.2">
      <c r="A322" s="24" t="s">
        <v>306</v>
      </c>
      <c r="B322" s="31">
        <f t="shared" si="35"/>
        <v>1669</v>
      </c>
      <c r="C322" s="31">
        <f t="shared" si="36"/>
        <v>196201.61354104255</v>
      </c>
      <c r="D322" s="31">
        <v>1337</v>
      </c>
      <c r="E322" s="31">
        <v>231477</v>
      </c>
      <c r="F322" s="31">
        <f t="shared" si="37"/>
        <v>332</v>
      </c>
      <c r="G322" s="31">
        <f t="shared" si="38"/>
        <v>54143.807228915663</v>
      </c>
      <c r="H322" s="31">
        <v>4</v>
      </c>
      <c r="I322" s="31">
        <v>81844</v>
      </c>
      <c r="J322" s="31">
        <v>328</v>
      </c>
      <c r="K322" s="31">
        <v>53806</v>
      </c>
    </row>
    <row r="323" spans="1:11" x14ac:dyDescent="0.2">
      <c r="A323" s="24" t="s">
        <v>307</v>
      </c>
      <c r="B323" s="31">
        <f t="shared" si="35"/>
        <v>1543</v>
      </c>
      <c r="C323" s="31">
        <f t="shared" si="36"/>
        <v>198524.74854180167</v>
      </c>
      <c r="D323" s="31">
        <v>1231</v>
      </c>
      <c r="E323" s="31">
        <v>233649</v>
      </c>
      <c r="F323" s="31">
        <f t="shared" si="37"/>
        <v>312</v>
      </c>
      <c r="G323" s="31">
        <f t="shared" si="38"/>
        <v>59941.564102564102</v>
      </c>
      <c r="H323" s="31">
        <v>4</v>
      </c>
      <c r="I323" s="31">
        <v>75000</v>
      </c>
      <c r="J323" s="31">
        <v>308</v>
      </c>
      <c r="K323" s="31">
        <v>59746</v>
      </c>
    </row>
    <row r="324" spans="1:11" x14ac:dyDescent="0.2">
      <c r="A324" s="24" t="s">
        <v>308</v>
      </c>
      <c r="B324" s="31">
        <f t="shared" si="35"/>
        <v>2668</v>
      </c>
      <c r="C324" s="31">
        <f t="shared" si="36"/>
        <v>158438.65667166415</v>
      </c>
      <c r="D324" s="31">
        <v>1224</v>
      </c>
      <c r="E324" s="31">
        <v>229438</v>
      </c>
      <c r="F324" s="31">
        <f t="shared" si="37"/>
        <v>1444</v>
      </c>
      <c r="G324" s="31">
        <f t="shared" si="38"/>
        <v>98256.387811634355</v>
      </c>
      <c r="H324" s="31">
        <v>18</v>
      </c>
      <c r="I324" s="31">
        <v>74520.444444444438</v>
      </c>
      <c r="J324" s="31">
        <v>1426</v>
      </c>
      <c r="K324" s="31">
        <v>98556</v>
      </c>
    </row>
    <row r="325" spans="1:11" x14ac:dyDescent="0.2">
      <c r="A325" s="24" t="s">
        <v>309</v>
      </c>
      <c r="B325" s="31">
        <f t="shared" ref="B325:B354" si="39">+D325+H325+J325</f>
        <v>1835</v>
      </c>
      <c r="C325" s="31">
        <f t="shared" ref="C325:C354" si="40">((+D325*E325)+(H325*I325)+(J325*K325))/B325</f>
        <v>173290.71280653952</v>
      </c>
      <c r="D325" s="31">
        <v>1129</v>
      </c>
      <c r="E325" s="31">
        <v>223114</v>
      </c>
      <c r="F325" s="31">
        <f t="shared" ref="F325:F360" si="41">+H325+J325</f>
        <v>706</v>
      </c>
      <c r="G325" s="31">
        <f t="shared" ref="G325:G360" si="42">((+H325*I325)+(J325*K325))/F325</f>
        <v>93615.796033994338</v>
      </c>
      <c r="H325" s="31">
        <v>40</v>
      </c>
      <c r="I325" s="31">
        <v>66040</v>
      </c>
      <c r="J325" s="31">
        <v>666</v>
      </c>
      <c r="K325" s="31">
        <v>95272</v>
      </c>
    </row>
    <row r="326" spans="1:11" x14ac:dyDescent="0.2">
      <c r="A326" s="24" t="s">
        <v>314</v>
      </c>
      <c r="B326" s="31">
        <f t="shared" si="39"/>
        <v>1897</v>
      </c>
      <c r="C326" s="31">
        <f t="shared" si="40"/>
        <v>158397.13020558777</v>
      </c>
      <c r="D326" s="31">
        <v>1133</v>
      </c>
      <c r="E326" s="31">
        <v>225532</v>
      </c>
      <c r="F326" s="31">
        <f t="shared" si="41"/>
        <v>764</v>
      </c>
      <c r="G326" s="31">
        <f t="shared" si="42"/>
        <v>58837.172774869112</v>
      </c>
      <c r="H326" s="31">
        <v>12</v>
      </c>
      <c r="I326" s="31">
        <v>109232</v>
      </c>
      <c r="J326" s="31">
        <v>752</v>
      </c>
      <c r="K326" s="31">
        <v>58033</v>
      </c>
    </row>
    <row r="327" spans="1:11" x14ac:dyDescent="0.2">
      <c r="A327" s="24" t="s">
        <v>315</v>
      </c>
      <c r="B327" s="31">
        <f t="shared" si="39"/>
        <v>2760</v>
      </c>
      <c r="C327" s="31">
        <f t="shared" si="40"/>
        <v>135259.31304347827</v>
      </c>
      <c r="D327" s="31">
        <v>1157</v>
      </c>
      <c r="E327" s="31">
        <v>224924</v>
      </c>
      <c r="F327" s="31">
        <f t="shared" si="41"/>
        <v>1603</v>
      </c>
      <c r="G327" s="31">
        <f t="shared" si="42"/>
        <v>70541.881472239547</v>
      </c>
      <c r="H327" s="31">
        <v>49</v>
      </c>
      <c r="I327" s="31">
        <v>150648.4081632653</v>
      </c>
      <c r="J327" s="31">
        <v>1554</v>
      </c>
      <c r="K327" s="31">
        <v>68016</v>
      </c>
    </row>
    <row r="328" spans="1:11" x14ac:dyDescent="0.2">
      <c r="A328" s="24" t="s">
        <v>316</v>
      </c>
      <c r="B328" s="31">
        <f t="shared" si="39"/>
        <v>1124</v>
      </c>
      <c r="C328" s="31">
        <f t="shared" si="40"/>
        <v>227736.41459074733</v>
      </c>
      <c r="D328" s="31">
        <v>1090</v>
      </c>
      <c r="E328" s="31">
        <v>231398</v>
      </c>
      <c r="F328" s="31">
        <f t="shared" si="41"/>
        <v>34</v>
      </c>
      <c r="G328" s="31">
        <f t="shared" si="42"/>
        <v>110350.29411764706</v>
      </c>
      <c r="H328" s="31">
        <v>4</v>
      </c>
      <c r="I328" s="31">
        <v>500000</v>
      </c>
      <c r="J328" s="31">
        <v>30</v>
      </c>
      <c r="K328" s="31">
        <v>58397</v>
      </c>
    </row>
    <row r="329" spans="1:11" x14ac:dyDescent="0.2">
      <c r="A329" s="24" t="s">
        <v>317</v>
      </c>
      <c r="B329" s="31">
        <f t="shared" si="39"/>
        <v>1723</v>
      </c>
      <c r="C329" s="31">
        <f t="shared" si="40"/>
        <v>183060.63493905979</v>
      </c>
      <c r="D329" s="31">
        <v>884</v>
      </c>
      <c r="E329" s="31">
        <v>235855</v>
      </c>
      <c r="F329" s="31">
        <f t="shared" si="41"/>
        <v>839</v>
      </c>
      <c r="G329" s="31">
        <f t="shared" si="42"/>
        <v>127434.62932061979</v>
      </c>
      <c r="H329" s="31">
        <v>17</v>
      </c>
      <c r="I329" s="31">
        <v>77032.941176470587</v>
      </c>
      <c r="J329" s="31">
        <v>822</v>
      </c>
      <c r="K329" s="31">
        <v>128477</v>
      </c>
    </row>
    <row r="330" spans="1:11" x14ac:dyDescent="0.2">
      <c r="A330" s="24" t="s">
        <v>318</v>
      </c>
      <c r="B330" s="31">
        <f t="shared" si="39"/>
        <v>1690</v>
      </c>
      <c r="C330" s="31">
        <f t="shared" si="40"/>
        <v>210953.95384615383</v>
      </c>
      <c r="D330" s="31">
        <v>1142</v>
      </c>
      <c r="E330" s="31">
        <v>227606</v>
      </c>
      <c r="F330" s="31">
        <f t="shared" si="41"/>
        <v>548</v>
      </c>
      <c r="G330" s="31">
        <f t="shared" si="42"/>
        <v>176252.06204379562</v>
      </c>
      <c r="H330" s="31">
        <v>12</v>
      </c>
      <c r="I330" s="31">
        <v>70305.5</v>
      </c>
      <c r="J330" s="31">
        <v>536</v>
      </c>
      <c r="K330" s="31">
        <v>178624</v>
      </c>
    </row>
    <row r="331" spans="1:11" x14ac:dyDescent="0.2">
      <c r="A331" s="24" t="s">
        <v>319</v>
      </c>
      <c r="B331" s="31">
        <f t="shared" si="39"/>
        <v>1874</v>
      </c>
      <c r="C331" s="31">
        <f t="shared" si="40"/>
        <v>166664.34791889007</v>
      </c>
      <c r="D331" s="31">
        <v>1274</v>
      </c>
      <c r="E331" s="31">
        <v>214722</v>
      </c>
      <c r="F331" s="31">
        <f t="shared" si="41"/>
        <v>600</v>
      </c>
      <c r="G331" s="31">
        <f t="shared" si="42"/>
        <v>64621.933333333334</v>
      </c>
      <c r="H331" s="31">
        <v>4</v>
      </c>
      <c r="I331" s="31">
        <v>71168</v>
      </c>
      <c r="J331" s="31">
        <v>596</v>
      </c>
      <c r="K331" s="31">
        <v>64578</v>
      </c>
    </row>
    <row r="332" spans="1:11" x14ac:dyDescent="0.2">
      <c r="A332" s="24" t="s">
        <v>321</v>
      </c>
      <c r="B332" s="31">
        <f t="shared" si="39"/>
        <v>2162</v>
      </c>
      <c r="C332" s="31">
        <f t="shared" si="40"/>
        <v>156157.08510638299</v>
      </c>
      <c r="D332" s="31">
        <v>1169</v>
      </c>
      <c r="E332" s="31">
        <v>224621</v>
      </c>
      <c r="F332" s="31">
        <f t="shared" si="41"/>
        <v>993</v>
      </c>
      <c r="G332" s="31">
        <f t="shared" si="42"/>
        <v>75558.579053373614</v>
      </c>
      <c r="H332" s="31">
        <v>34</v>
      </c>
      <c r="I332" s="31">
        <v>88972.705882352937</v>
      </c>
      <c r="J332" s="31">
        <v>959</v>
      </c>
      <c r="K332" s="31">
        <v>75083</v>
      </c>
    </row>
    <row r="333" spans="1:11" x14ac:dyDescent="0.2">
      <c r="A333" s="24" t="s">
        <v>322</v>
      </c>
      <c r="B333" s="31">
        <f t="shared" si="39"/>
        <v>2557</v>
      </c>
      <c r="C333" s="31">
        <f t="shared" si="40"/>
        <v>165209.52131403988</v>
      </c>
      <c r="D333" s="31">
        <v>1770</v>
      </c>
      <c r="E333" s="31">
        <v>216035</v>
      </c>
      <c r="F333" s="31">
        <f t="shared" si="41"/>
        <v>787</v>
      </c>
      <c r="G333" s="31">
        <f t="shared" si="42"/>
        <v>50900.630241423125</v>
      </c>
      <c r="H333" s="31">
        <v>14</v>
      </c>
      <c r="I333" s="31">
        <v>263731.28571428574</v>
      </c>
      <c r="J333" s="31">
        <v>773</v>
      </c>
      <c r="K333" s="31">
        <v>47046</v>
      </c>
    </row>
    <row r="334" spans="1:11" x14ac:dyDescent="0.2">
      <c r="A334" s="24" t="s">
        <v>323</v>
      </c>
      <c r="B334" s="31">
        <f t="shared" si="39"/>
        <v>2060</v>
      </c>
      <c r="C334" s="31">
        <f t="shared" si="40"/>
        <v>168765.56310679612</v>
      </c>
      <c r="D334" s="31">
        <v>1267</v>
      </c>
      <c r="E334" s="31">
        <v>231913</v>
      </c>
      <c r="F334" s="31">
        <f t="shared" si="41"/>
        <v>793</v>
      </c>
      <c r="G334" s="31">
        <f t="shared" si="42"/>
        <v>67873</v>
      </c>
      <c r="H334" s="31">
        <v>0</v>
      </c>
      <c r="I334" s="31">
        <v>0</v>
      </c>
      <c r="J334" s="31">
        <v>793</v>
      </c>
      <c r="K334" s="31">
        <v>67873</v>
      </c>
    </row>
    <row r="335" spans="1:11" x14ac:dyDescent="0.2">
      <c r="A335" s="24" t="s">
        <v>324</v>
      </c>
      <c r="B335" s="31">
        <f t="shared" si="39"/>
        <v>2459</v>
      </c>
      <c r="C335" s="31">
        <f t="shared" si="40"/>
        <v>147818.06669377795</v>
      </c>
      <c r="D335" s="31">
        <v>1316</v>
      </c>
      <c r="E335" s="31">
        <v>234206</v>
      </c>
      <c r="F335" s="31">
        <f t="shared" si="41"/>
        <v>1143</v>
      </c>
      <c r="G335" s="31">
        <f t="shared" si="42"/>
        <v>48354.79440069991</v>
      </c>
      <c r="H335" s="31">
        <v>14</v>
      </c>
      <c r="I335" s="31">
        <v>109384.85714285714</v>
      </c>
      <c r="J335" s="31">
        <v>1129</v>
      </c>
      <c r="K335" s="31">
        <v>47598</v>
      </c>
    </row>
    <row r="336" spans="1:11" x14ac:dyDescent="0.2">
      <c r="A336" s="24" t="s">
        <v>325</v>
      </c>
      <c r="B336" s="31">
        <f t="shared" si="39"/>
        <v>3832</v>
      </c>
      <c r="C336" s="31">
        <f t="shared" si="40"/>
        <v>148006.74034446763</v>
      </c>
      <c r="D336" s="31">
        <v>1514</v>
      </c>
      <c r="E336" s="31">
        <v>232258</v>
      </c>
      <c r="F336" s="31">
        <f t="shared" si="41"/>
        <v>2318</v>
      </c>
      <c r="G336" s="31">
        <f t="shared" si="42"/>
        <v>92978.091889559961</v>
      </c>
      <c r="H336" s="31">
        <v>9</v>
      </c>
      <c r="I336" s="31">
        <v>64524</v>
      </c>
      <c r="J336" s="31">
        <v>2309</v>
      </c>
      <c r="K336" s="31">
        <v>93089</v>
      </c>
    </row>
    <row r="337" spans="1:15" x14ac:dyDescent="0.2">
      <c r="A337" s="24" t="s">
        <v>328</v>
      </c>
      <c r="B337" s="31">
        <f t="shared" si="39"/>
        <v>1443</v>
      </c>
      <c r="C337" s="31">
        <f t="shared" si="40"/>
        <v>189163.98960498959</v>
      </c>
      <c r="D337" s="31">
        <v>1117</v>
      </c>
      <c r="E337" s="31">
        <v>238979</v>
      </c>
      <c r="F337" s="31">
        <f t="shared" si="41"/>
        <v>326</v>
      </c>
      <c r="G337" s="31">
        <f t="shared" si="42"/>
        <v>18478.815950920245</v>
      </c>
      <c r="H337" s="31">
        <v>14</v>
      </c>
      <c r="I337" s="31">
        <v>121145</v>
      </c>
      <c r="J337" s="31">
        <v>312</v>
      </c>
      <c r="K337" s="31">
        <v>13872</v>
      </c>
    </row>
    <row r="338" spans="1:15" x14ac:dyDescent="0.2">
      <c r="A338" s="24" t="s">
        <v>329</v>
      </c>
      <c r="B338" s="31">
        <f t="shared" si="39"/>
        <v>1882</v>
      </c>
      <c r="C338" s="31">
        <f t="shared" si="40"/>
        <v>182237.57066950054</v>
      </c>
      <c r="D338" s="31">
        <v>1238</v>
      </c>
      <c r="E338" s="31">
        <v>240446</v>
      </c>
      <c r="F338" s="31">
        <f t="shared" si="41"/>
        <v>644</v>
      </c>
      <c r="G338" s="31">
        <f t="shared" si="42"/>
        <v>70340</v>
      </c>
      <c r="H338" s="31">
        <v>0</v>
      </c>
      <c r="I338" s="31">
        <v>0</v>
      </c>
      <c r="J338" s="31">
        <v>644</v>
      </c>
      <c r="K338" s="31">
        <v>70340</v>
      </c>
    </row>
    <row r="339" spans="1:15" x14ac:dyDescent="0.2">
      <c r="A339" s="24" t="s">
        <v>330</v>
      </c>
      <c r="B339" s="31">
        <f t="shared" si="39"/>
        <v>1780</v>
      </c>
      <c r="C339" s="31">
        <f t="shared" si="40"/>
        <v>189954.75730337077</v>
      </c>
      <c r="D339" s="31">
        <v>1205</v>
      </c>
      <c r="E339" s="31">
        <v>247608</v>
      </c>
      <c r="F339" s="31">
        <f t="shared" si="41"/>
        <v>575</v>
      </c>
      <c r="G339" s="31">
        <f t="shared" si="42"/>
        <v>69133.613913043475</v>
      </c>
      <c r="H339" s="31">
        <v>10</v>
      </c>
      <c r="I339" s="31">
        <v>84592.8</v>
      </c>
      <c r="J339" s="31">
        <v>565</v>
      </c>
      <c r="K339" s="31">
        <v>68860</v>
      </c>
    </row>
    <row r="340" spans="1:15" x14ac:dyDescent="0.2">
      <c r="A340" s="24" t="s">
        <v>331</v>
      </c>
      <c r="B340" s="31">
        <f t="shared" si="39"/>
        <v>2164</v>
      </c>
      <c r="C340" s="31">
        <f t="shared" si="40"/>
        <v>163979.60905730131</v>
      </c>
      <c r="D340" s="31">
        <v>1125</v>
      </c>
      <c r="E340" s="31">
        <v>268428</v>
      </c>
      <c r="F340" s="31">
        <f t="shared" si="41"/>
        <v>1039</v>
      </c>
      <c r="G340" s="31">
        <f t="shared" si="42"/>
        <v>50885.82675649663</v>
      </c>
      <c r="H340" s="31">
        <v>21</v>
      </c>
      <c r="I340" s="31">
        <v>96542</v>
      </c>
      <c r="J340" s="31">
        <v>1018</v>
      </c>
      <c r="K340" s="31">
        <v>49944</v>
      </c>
    </row>
    <row r="341" spans="1:15" x14ac:dyDescent="0.2">
      <c r="A341" s="24" t="s">
        <v>332</v>
      </c>
      <c r="B341" s="31">
        <f t="shared" si="39"/>
        <v>2216</v>
      </c>
      <c r="C341" s="31">
        <f t="shared" si="40"/>
        <v>163323.37951263538</v>
      </c>
      <c r="D341" s="31">
        <v>1108</v>
      </c>
      <c r="E341" s="31">
        <v>227529</v>
      </c>
      <c r="F341" s="31">
        <f t="shared" si="41"/>
        <v>1108</v>
      </c>
      <c r="G341" s="31">
        <f t="shared" si="42"/>
        <v>99117.75902527076</v>
      </c>
      <c r="H341" s="31">
        <v>41</v>
      </c>
      <c r="I341" s="31">
        <v>132266.56097560975</v>
      </c>
      <c r="J341" s="31">
        <v>1067</v>
      </c>
      <c r="K341" s="31">
        <v>97844</v>
      </c>
    </row>
    <row r="342" spans="1:15" x14ac:dyDescent="0.2">
      <c r="A342" s="24" t="s">
        <v>333</v>
      </c>
      <c r="B342" s="31">
        <f t="shared" si="39"/>
        <v>1397</v>
      </c>
      <c r="C342" s="31">
        <f t="shared" si="40"/>
        <v>194354.00858983537</v>
      </c>
      <c r="D342" s="31">
        <v>1132</v>
      </c>
      <c r="E342" s="31">
        <v>223681</v>
      </c>
      <c r="F342" s="31">
        <f t="shared" si="41"/>
        <v>265</v>
      </c>
      <c r="G342" s="31">
        <f t="shared" si="42"/>
        <v>69077.954716981127</v>
      </c>
      <c r="H342" s="31">
        <v>2</v>
      </c>
      <c r="I342" s="31">
        <v>57500</v>
      </c>
      <c r="J342" s="31">
        <v>263</v>
      </c>
      <c r="K342" s="31">
        <v>69166</v>
      </c>
    </row>
    <row r="343" spans="1:15" x14ac:dyDescent="0.2">
      <c r="A343" s="24" t="s">
        <v>334</v>
      </c>
      <c r="B343" s="31">
        <f t="shared" si="39"/>
        <v>2207</v>
      </c>
      <c r="C343" s="31">
        <f t="shared" si="40"/>
        <v>177179.68690530132</v>
      </c>
      <c r="D343" s="31">
        <v>1194</v>
      </c>
      <c r="E343" s="31">
        <v>238758</v>
      </c>
      <c r="F343" s="31">
        <f t="shared" si="41"/>
        <v>1013</v>
      </c>
      <c r="G343" s="31">
        <f t="shared" si="42"/>
        <v>104598.73346495557</v>
      </c>
      <c r="H343" s="31">
        <v>19</v>
      </c>
      <c r="I343" s="31">
        <v>122162.89473684211</v>
      </c>
      <c r="J343" s="31">
        <v>994</v>
      </c>
      <c r="K343" s="31">
        <v>104263</v>
      </c>
      <c r="M343" s="31"/>
      <c r="N343" s="31"/>
      <c r="O343" s="31"/>
    </row>
    <row r="344" spans="1:15" x14ac:dyDescent="0.2">
      <c r="A344" s="24" t="s">
        <v>335</v>
      </c>
      <c r="B344" s="31">
        <f t="shared" si="39"/>
        <v>2062</v>
      </c>
      <c r="C344" s="31">
        <f t="shared" si="40"/>
        <v>182669.41416100872</v>
      </c>
      <c r="D344" s="31">
        <v>1246</v>
      </c>
      <c r="E344" s="31">
        <v>235346</v>
      </c>
      <c r="F344" s="31">
        <f t="shared" si="41"/>
        <v>816</v>
      </c>
      <c r="G344" s="31">
        <f t="shared" si="42"/>
        <v>102234.33333333333</v>
      </c>
      <c r="H344" s="31">
        <v>34</v>
      </c>
      <c r="I344" s="31">
        <v>98562</v>
      </c>
      <c r="J344" s="31">
        <v>782</v>
      </c>
      <c r="K344" s="31">
        <v>102394</v>
      </c>
      <c r="M344" s="31"/>
      <c r="N344" s="31"/>
      <c r="O344" s="31"/>
    </row>
    <row r="345" spans="1:15" x14ac:dyDescent="0.2">
      <c r="A345" s="24" t="s">
        <v>336</v>
      </c>
      <c r="B345" s="31">
        <f t="shared" si="39"/>
        <v>2540</v>
      </c>
      <c r="C345" s="31">
        <f t="shared" si="40"/>
        <v>168783.36377952757</v>
      </c>
      <c r="D345" s="31">
        <v>1368</v>
      </c>
      <c r="E345" s="31">
        <v>235413</v>
      </c>
      <c r="F345" s="31">
        <f t="shared" si="41"/>
        <v>1172</v>
      </c>
      <c r="G345" s="31">
        <f t="shared" si="42"/>
        <v>91010.887372013647</v>
      </c>
      <c r="H345" s="31">
        <v>16</v>
      </c>
      <c r="I345" s="31">
        <v>76625</v>
      </c>
      <c r="J345" s="31">
        <v>1156</v>
      </c>
      <c r="K345" s="31">
        <v>91210</v>
      </c>
      <c r="M345" s="31"/>
      <c r="N345" s="31"/>
      <c r="O345" s="31"/>
    </row>
    <row r="346" spans="1:15" x14ac:dyDescent="0.2">
      <c r="A346" s="24" t="s">
        <v>337</v>
      </c>
      <c r="B346" s="31">
        <f t="shared" si="39"/>
        <v>3073</v>
      </c>
      <c r="C346" s="31">
        <f t="shared" si="40"/>
        <v>166340.76407419459</v>
      </c>
      <c r="D346" s="31">
        <v>1689</v>
      </c>
      <c r="E346" s="31">
        <v>237572</v>
      </c>
      <c r="F346" s="31">
        <f t="shared" si="41"/>
        <v>1384</v>
      </c>
      <c r="G346" s="31">
        <f t="shared" si="42"/>
        <v>79411.893063583819</v>
      </c>
      <c r="H346" s="31">
        <v>2</v>
      </c>
      <c r="I346" s="31">
        <v>136000</v>
      </c>
      <c r="J346" s="31">
        <v>1382</v>
      </c>
      <c r="K346" s="31">
        <v>79330</v>
      </c>
      <c r="M346" s="31"/>
      <c r="N346" s="31"/>
      <c r="O346" s="31"/>
    </row>
    <row r="347" spans="1:15" x14ac:dyDescent="0.2">
      <c r="A347" s="24" t="s">
        <v>338</v>
      </c>
      <c r="B347" s="31">
        <f t="shared" si="39"/>
        <v>3957</v>
      </c>
      <c r="C347" s="31">
        <f t="shared" si="40"/>
        <v>139032.74753601212</v>
      </c>
      <c r="D347" s="31">
        <v>1581</v>
      </c>
      <c r="E347" s="31">
        <v>234820</v>
      </c>
      <c r="F347" s="31">
        <f t="shared" si="41"/>
        <v>2376</v>
      </c>
      <c r="G347" s="31">
        <f t="shared" si="42"/>
        <v>75295.522727272721</v>
      </c>
      <c r="H347" s="31">
        <v>6</v>
      </c>
      <c r="I347" s="31">
        <v>46667</v>
      </c>
      <c r="J347" s="31">
        <v>2370</v>
      </c>
      <c r="K347" s="31">
        <v>75368</v>
      </c>
      <c r="M347" s="31"/>
      <c r="N347" s="31"/>
      <c r="O347" s="31"/>
    </row>
    <row r="348" spans="1:15" x14ac:dyDescent="0.2">
      <c r="A348" s="24" t="s">
        <v>339</v>
      </c>
      <c r="B348" s="31">
        <f t="shared" si="39"/>
        <v>3088</v>
      </c>
      <c r="C348" s="31">
        <f t="shared" si="40"/>
        <v>183320.72020725388</v>
      </c>
      <c r="D348" s="31">
        <v>1724</v>
      </c>
      <c r="E348" s="31">
        <v>270836</v>
      </c>
      <c r="F348" s="31">
        <f t="shared" si="41"/>
        <v>1364</v>
      </c>
      <c r="G348" s="31">
        <f t="shared" si="42"/>
        <v>72707.565982404689</v>
      </c>
      <c r="H348" s="31">
        <v>12</v>
      </c>
      <c r="I348" s="31">
        <v>511833.33333333331</v>
      </c>
      <c r="J348" s="31">
        <v>1352</v>
      </c>
      <c r="K348" s="31">
        <v>68810</v>
      </c>
      <c r="M348" s="31"/>
      <c r="N348" s="31"/>
      <c r="O348" s="31"/>
    </row>
    <row r="349" spans="1:15" x14ac:dyDescent="0.2">
      <c r="A349" s="24" t="s">
        <v>340</v>
      </c>
      <c r="B349" s="31">
        <f t="shared" si="39"/>
        <v>2663</v>
      </c>
      <c r="C349" s="31">
        <f t="shared" si="40"/>
        <v>171377.19902365754</v>
      </c>
      <c r="D349" s="31">
        <v>1809</v>
      </c>
      <c r="E349" s="31">
        <v>220309</v>
      </c>
      <c r="F349" s="31">
        <f t="shared" si="41"/>
        <v>854</v>
      </c>
      <c r="G349" s="31">
        <f t="shared" si="42"/>
        <v>67726.580796252922</v>
      </c>
      <c r="H349" s="31">
        <v>4</v>
      </c>
      <c r="I349" s="31">
        <v>50000</v>
      </c>
      <c r="J349" s="31">
        <v>850</v>
      </c>
      <c r="K349" s="31">
        <v>67810</v>
      </c>
      <c r="M349" s="31"/>
      <c r="N349" s="31"/>
      <c r="O349" s="31"/>
    </row>
    <row r="350" spans="1:15" x14ac:dyDescent="0.2">
      <c r="A350" s="24" t="s">
        <v>341</v>
      </c>
      <c r="B350" s="31">
        <f t="shared" si="39"/>
        <v>2425</v>
      </c>
      <c r="C350" s="31">
        <f t="shared" si="40"/>
        <v>177933.77731958762</v>
      </c>
      <c r="D350" s="31">
        <v>1455</v>
      </c>
      <c r="E350" s="31">
        <v>244730</v>
      </c>
      <c r="F350" s="31">
        <f t="shared" si="41"/>
        <v>970</v>
      </c>
      <c r="G350" s="31">
        <f t="shared" si="42"/>
        <v>77739.443298969069</v>
      </c>
      <c r="H350" s="31">
        <v>12</v>
      </c>
      <c r="I350" s="31">
        <v>139166.66666666666</v>
      </c>
      <c r="J350" s="31">
        <v>958</v>
      </c>
      <c r="K350" s="31">
        <v>76970</v>
      </c>
      <c r="M350" s="31"/>
      <c r="N350" s="31"/>
      <c r="O350" s="31"/>
    </row>
    <row r="351" spans="1:15" x14ac:dyDescent="0.2">
      <c r="A351" s="24" t="s">
        <v>342</v>
      </c>
      <c r="B351" s="31">
        <f t="shared" si="39"/>
        <v>1856</v>
      </c>
      <c r="C351" s="31">
        <f t="shared" si="40"/>
        <v>188086.1885775862</v>
      </c>
      <c r="D351" s="31">
        <v>1191</v>
      </c>
      <c r="E351" s="31">
        <v>247791</v>
      </c>
      <c r="F351" s="31">
        <f t="shared" si="41"/>
        <v>665</v>
      </c>
      <c r="G351" s="31">
        <f t="shared" si="42"/>
        <v>81156.218045112779</v>
      </c>
      <c r="H351" s="31">
        <v>6</v>
      </c>
      <c r="I351" s="31">
        <v>96666.666666666672</v>
      </c>
      <c r="J351" s="31">
        <v>659</v>
      </c>
      <c r="K351" s="31">
        <v>81015</v>
      </c>
      <c r="M351" s="31"/>
      <c r="N351" s="31"/>
      <c r="O351" s="31"/>
    </row>
    <row r="352" spans="1:15" x14ac:dyDescent="0.2">
      <c r="A352" s="24" t="s">
        <v>343</v>
      </c>
      <c r="B352" s="31">
        <f t="shared" si="39"/>
        <v>1614</v>
      </c>
      <c r="C352" s="31">
        <f t="shared" si="40"/>
        <v>234296.45105328376</v>
      </c>
      <c r="D352" s="31">
        <v>1277</v>
      </c>
      <c r="E352" s="31">
        <v>260649</v>
      </c>
      <c r="F352" s="31">
        <f t="shared" si="41"/>
        <v>337</v>
      </c>
      <c r="G352" s="31">
        <f t="shared" si="42"/>
        <v>134438.27596439168</v>
      </c>
      <c r="H352" s="31">
        <v>12</v>
      </c>
      <c r="I352" s="31">
        <v>239502</v>
      </c>
      <c r="J352" s="31">
        <v>325</v>
      </c>
      <c r="K352" s="31">
        <v>130559</v>
      </c>
      <c r="M352" s="31"/>
      <c r="N352" s="31"/>
      <c r="O352" s="31"/>
    </row>
    <row r="353" spans="1:15" x14ac:dyDescent="0.2">
      <c r="A353" s="24" t="s">
        <v>344</v>
      </c>
      <c r="B353" s="31">
        <f t="shared" si="39"/>
        <v>1784</v>
      </c>
      <c r="C353" s="31">
        <f t="shared" si="40"/>
        <v>207519.11659192826</v>
      </c>
      <c r="D353" s="31">
        <v>1232</v>
      </c>
      <c r="E353" s="31">
        <v>254309</v>
      </c>
      <c r="F353" s="31">
        <f t="shared" si="41"/>
        <v>552</v>
      </c>
      <c r="G353" s="31">
        <f t="shared" si="42"/>
        <v>103089.52173913043</v>
      </c>
      <c r="H353" s="31">
        <v>26</v>
      </c>
      <c r="I353" s="31">
        <v>82404</v>
      </c>
      <c r="J353" s="31">
        <v>526</v>
      </c>
      <c r="K353" s="31">
        <v>104112</v>
      </c>
      <c r="M353" s="31"/>
      <c r="N353" s="31"/>
      <c r="O353" s="31"/>
    </row>
    <row r="354" spans="1:15" x14ac:dyDescent="0.2">
      <c r="A354" s="24" t="s">
        <v>345</v>
      </c>
      <c r="B354" s="31">
        <f t="shared" si="39"/>
        <v>2823</v>
      </c>
      <c r="C354" s="31">
        <f t="shared" si="40"/>
        <v>154453.09918526391</v>
      </c>
      <c r="D354" s="31">
        <v>1127</v>
      </c>
      <c r="E354" s="31">
        <v>251357</v>
      </c>
      <c r="F354" s="31">
        <f t="shared" si="41"/>
        <v>1696</v>
      </c>
      <c r="G354" s="31">
        <f t="shared" si="42"/>
        <v>90060</v>
      </c>
      <c r="H354" s="31">
        <v>0</v>
      </c>
      <c r="I354" s="31">
        <v>0</v>
      </c>
      <c r="J354" s="31">
        <v>1696</v>
      </c>
      <c r="K354" s="31">
        <v>90060</v>
      </c>
      <c r="M354" s="31"/>
      <c r="N354" s="31"/>
      <c r="O354" s="31"/>
    </row>
    <row r="355" spans="1:15" x14ac:dyDescent="0.2">
      <c r="A355" s="24" t="s">
        <v>346</v>
      </c>
      <c r="B355" s="31">
        <f t="shared" ref="B355:B360" si="43">+D355+H355+J355</f>
        <v>1247</v>
      </c>
      <c r="C355" s="31">
        <f t="shared" ref="C355:C360" si="44">((+D355*E355)+(H355*I355)+(J355*K355))/B355</f>
        <v>249109.75380914193</v>
      </c>
      <c r="D355" s="31">
        <v>1204</v>
      </c>
      <c r="E355" s="31">
        <v>253800</v>
      </c>
      <c r="F355" s="31">
        <f t="shared" si="41"/>
        <v>43</v>
      </c>
      <c r="G355" s="31">
        <f t="shared" si="42"/>
        <v>117782.86046511628</v>
      </c>
      <c r="H355" s="31">
        <v>6</v>
      </c>
      <c r="I355" s="31">
        <v>142189.66666666666</v>
      </c>
      <c r="J355" s="31">
        <v>37</v>
      </c>
      <c r="K355" s="31">
        <v>113825</v>
      </c>
      <c r="M355" s="31"/>
      <c r="N355" s="31"/>
      <c r="O355" s="31"/>
    </row>
    <row r="356" spans="1:15" x14ac:dyDescent="0.2">
      <c r="A356" s="24" t="s">
        <v>347</v>
      </c>
      <c r="B356" s="31">
        <f t="shared" si="43"/>
        <v>2006</v>
      </c>
      <c r="C356" s="31">
        <f t="shared" si="44"/>
        <v>174164.09920239283</v>
      </c>
      <c r="D356" s="31">
        <v>1257</v>
      </c>
      <c r="E356" s="31">
        <v>235488</v>
      </c>
      <c r="F356" s="31">
        <f t="shared" si="41"/>
        <v>749</v>
      </c>
      <c r="G356" s="31">
        <f t="shared" si="42"/>
        <v>71248.020026702274</v>
      </c>
      <c r="H356" s="31">
        <v>2</v>
      </c>
      <c r="I356" s="31">
        <v>86569</v>
      </c>
      <c r="J356" s="31">
        <v>747</v>
      </c>
      <c r="K356" s="31">
        <v>71207</v>
      </c>
      <c r="M356" s="31"/>
      <c r="N356" s="31"/>
      <c r="O356" s="31"/>
    </row>
    <row r="357" spans="1:15" x14ac:dyDescent="0.2">
      <c r="A357" s="24" t="s">
        <v>348</v>
      </c>
      <c r="B357" s="31">
        <f t="shared" si="43"/>
        <v>3095</v>
      </c>
      <c r="C357" s="31">
        <f t="shared" si="44"/>
        <v>167968.47754442648</v>
      </c>
      <c r="D357" s="31">
        <v>1601</v>
      </c>
      <c r="E357" s="31">
        <v>253764</v>
      </c>
      <c r="F357" s="31">
        <f t="shared" si="41"/>
        <v>1494</v>
      </c>
      <c r="G357" s="31">
        <f t="shared" si="42"/>
        <v>76028.295850066934</v>
      </c>
      <c r="H357" s="31">
        <v>16</v>
      </c>
      <c r="I357" s="31">
        <v>61368</v>
      </c>
      <c r="J357" s="31">
        <v>1478</v>
      </c>
      <c r="K357" s="31">
        <v>76187</v>
      </c>
      <c r="M357" s="31"/>
      <c r="N357" s="31"/>
      <c r="O357" s="31"/>
    </row>
    <row r="358" spans="1:15" x14ac:dyDescent="0.2">
      <c r="A358" s="24" t="s">
        <v>349</v>
      </c>
      <c r="B358" s="31">
        <f t="shared" si="43"/>
        <v>3113</v>
      </c>
      <c r="C358" s="31">
        <f t="shared" si="44"/>
        <v>156774.08898168968</v>
      </c>
      <c r="D358" s="31">
        <v>1783</v>
      </c>
      <c r="E358" s="31">
        <v>225873</v>
      </c>
      <c r="F358" s="31">
        <f t="shared" si="41"/>
        <v>1330</v>
      </c>
      <c r="G358" s="31">
        <f t="shared" si="42"/>
        <v>64139.984962406015</v>
      </c>
      <c r="H358" s="31">
        <v>11</v>
      </c>
      <c r="I358" s="31">
        <v>99391.454545454544</v>
      </c>
      <c r="J358" s="31">
        <v>1319</v>
      </c>
      <c r="K358" s="31">
        <v>63846</v>
      </c>
      <c r="M358" s="31"/>
      <c r="N358" s="31"/>
      <c r="O358" s="31"/>
    </row>
    <row r="359" spans="1:15" x14ac:dyDescent="0.2">
      <c r="A359" s="24" t="s">
        <v>350</v>
      </c>
      <c r="B359" s="31">
        <f t="shared" si="43"/>
        <v>3474</v>
      </c>
      <c r="C359" s="31">
        <f t="shared" si="44"/>
        <v>156161.41162924582</v>
      </c>
      <c r="D359" s="31">
        <v>1783</v>
      </c>
      <c r="E359" s="31">
        <v>245518</v>
      </c>
      <c r="F359" s="31">
        <f t="shared" si="41"/>
        <v>1691</v>
      </c>
      <c r="G359" s="31">
        <f t="shared" si="42"/>
        <v>61943.317563571851</v>
      </c>
      <c r="H359" s="31">
        <v>6</v>
      </c>
      <c r="I359" s="31">
        <v>105000</v>
      </c>
      <c r="J359" s="31">
        <v>1685</v>
      </c>
      <c r="K359" s="31">
        <v>61790</v>
      </c>
      <c r="M359" s="31"/>
      <c r="N359" s="31"/>
      <c r="O359" s="31"/>
    </row>
    <row r="360" spans="1:15" x14ac:dyDescent="0.2">
      <c r="A360" s="24" t="s">
        <v>351</v>
      </c>
      <c r="B360" s="31">
        <f t="shared" si="43"/>
        <v>1940</v>
      </c>
      <c r="C360" s="31">
        <f t="shared" si="44"/>
        <v>214346.46804123712</v>
      </c>
      <c r="D360" s="31">
        <v>1606</v>
      </c>
      <c r="E360" s="31">
        <v>232743</v>
      </c>
      <c r="F360" s="31">
        <f t="shared" si="41"/>
        <v>334</v>
      </c>
      <c r="G360" s="31">
        <f t="shared" si="42"/>
        <v>125888.89221556886</v>
      </c>
      <c r="H360" s="31">
        <v>36</v>
      </c>
      <c r="I360" s="31">
        <v>110524.44444444444</v>
      </c>
      <c r="J360" s="31">
        <v>298</v>
      </c>
      <c r="K360" s="31">
        <v>127745</v>
      </c>
      <c r="M360" s="31"/>
      <c r="N360" s="31"/>
      <c r="O360" s="31"/>
    </row>
    <row r="361" spans="1:15" x14ac:dyDescent="0.2">
      <c r="A361" s="24" t="s">
        <v>352</v>
      </c>
      <c r="B361" s="31">
        <f t="shared" ref="B361:B366" si="45">+D361+H361+J361</f>
        <v>2940</v>
      </c>
      <c r="C361" s="31">
        <f t="shared" ref="C361:C366" si="46">((+D361*E361)+(H361*I361)+(J361*K361))/B361</f>
        <v>185955.25</v>
      </c>
      <c r="D361" s="31">
        <v>1502</v>
      </c>
      <c r="E361" s="31">
        <v>230534</v>
      </c>
      <c r="F361" s="31">
        <f t="shared" ref="F361:F366" si="47">+H361+J361</f>
        <v>1438</v>
      </c>
      <c r="G361" s="31">
        <f t="shared" ref="G361:G366" si="48">((+H361*I361)+(J361*K361))/F361</f>
        <v>139392.46662030599</v>
      </c>
      <c r="H361" s="31">
        <v>51</v>
      </c>
      <c r="I361" s="31">
        <v>133558</v>
      </c>
      <c r="J361" s="31">
        <v>1387</v>
      </c>
      <c r="K361" s="31">
        <v>139607</v>
      </c>
      <c r="M361" s="31"/>
      <c r="N361" s="31"/>
      <c r="O361" s="31"/>
    </row>
    <row r="362" spans="1:15" x14ac:dyDescent="0.2">
      <c r="A362" s="24" t="s">
        <v>353</v>
      </c>
      <c r="B362" s="31">
        <f t="shared" si="45"/>
        <v>4160</v>
      </c>
      <c r="C362" s="31">
        <f t="shared" si="46"/>
        <v>137873.43557692308</v>
      </c>
      <c r="D362" s="31">
        <v>1822</v>
      </c>
      <c r="E362" s="31">
        <v>234481</v>
      </c>
      <c r="F362" s="31">
        <f t="shared" si="47"/>
        <v>2338</v>
      </c>
      <c r="G362" s="31">
        <f t="shared" si="48"/>
        <v>62587.301112061592</v>
      </c>
      <c r="H362" s="31">
        <v>36</v>
      </c>
      <c r="I362" s="31">
        <v>130004</v>
      </c>
      <c r="J362" s="31">
        <v>2302</v>
      </c>
      <c r="K362" s="31">
        <v>61533</v>
      </c>
      <c r="M362" s="31"/>
      <c r="N362" s="31"/>
      <c r="O362" s="31"/>
    </row>
    <row r="363" spans="1:15" x14ac:dyDescent="0.2">
      <c r="A363" s="24" t="s">
        <v>354</v>
      </c>
      <c r="B363" s="31">
        <f t="shared" si="45"/>
        <v>1994</v>
      </c>
      <c r="C363" s="31">
        <f t="shared" si="46"/>
        <v>270188.78986960882</v>
      </c>
      <c r="D363" s="31">
        <v>1407</v>
      </c>
      <c r="E363" s="31">
        <v>249892</v>
      </c>
      <c r="F363" s="31">
        <f t="shared" si="47"/>
        <v>587</v>
      </c>
      <c r="G363" s="31">
        <f t="shared" si="48"/>
        <v>318838.84667802387</v>
      </c>
      <c r="H363" s="31">
        <v>28</v>
      </c>
      <c r="I363" s="31">
        <v>137600</v>
      </c>
      <c r="J363" s="31">
        <v>559</v>
      </c>
      <c r="K363" s="31">
        <v>327917</v>
      </c>
      <c r="M363" s="31"/>
      <c r="N363" s="31"/>
      <c r="O363" s="31"/>
    </row>
    <row r="364" spans="1:15" x14ac:dyDescent="0.2">
      <c r="A364" s="24" t="s">
        <v>355</v>
      </c>
      <c r="B364" s="31">
        <f t="shared" si="45"/>
        <v>3490</v>
      </c>
      <c r="C364" s="31">
        <f t="shared" si="46"/>
        <v>189106.45329512894</v>
      </c>
      <c r="D364" s="31">
        <v>1508</v>
      </c>
      <c r="E364" s="31">
        <v>237056</v>
      </c>
      <c r="F364" s="31">
        <f t="shared" si="47"/>
        <v>1982</v>
      </c>
      <c r="G364" s="31">
        <f t="shared" si="48"/>
        <v>152624.15438950554</v>
      </c>
      <c r="H364" s="31">
        <v>52</v>
      </c>
      <c r="I364" s="31">
        <v>125647</v>
      </c>
      <c r="J364" s="31">
        <v>1930</v>
      </c>
      <c r="K364" s="31">
        <v>153351</v>
      </c>
      <c r="M364" s="31"/>
      <c r="N364" s="31"/>
      <c r="O364" s="31"/>
    </row>
    <row r="365" spans="1:15" x14ac:dyDescent="0.2">
      <c r="A365" s="24" t="s">
        <v>357</v>
      </c>
      <c r="B365" s="31">
        <f t="shared" si="45"/>
        <v>1767</v>
      </c>
      <c r="C365" s="31">
        <f t="shared" si="46"/>
        <v>204835.43746462933</v>
      </c>
      <c r="D365" s="31">
        <v>1268</v>
      </c>
      <c r="E365" s="31">
        <v>239948</v>
      </c>
      <c r="F365" s="31">
        <f t="shared" si="47"/>
        <v>499</v>
      </c>
      <c r="G365" s="31">
        <f t="shared" si="48"/>
        <v>115611.53106212425</v>
      </c>
      <c r="H365" s="31">
        <v>80</v>
      </c>
      <c r="I365" s="31">
        <v>105752.1</v>
      </c>
      <c r="J365" s="31">
        <v>419</v>
      </c>
      <c r="K365" s="31">
        <v>117494</v>
      </c>
      <c r="M365" s="31"/>
      <c r="N365" s="31"/>
      <c r="O365" s="31"/>
    </row>
    <row r="366" spans="1:15" x14ac:dyDescent="0.2">
      <c r="A366" s="24" t="s">
        <v>356</v>
      </c>
      <c r="B366" s="31">
        <f t="shared" si="45"/>
        <v>2607</v>
      </c>
      <c r="C366" s="31">
        <f t="shared" si="46"/>
        <v>163407.45569620252</v>
      </c>
      <c r="D366" s="31">
        <v>1404</v>
      </c>
      <c r="E366" s="31">
        <v>229827</v>
      </c>
      <c r="F366" s="31">
        <f t="shared" si="47"/>
        <v>1203</v>
      </c>
      <c r="G366" s="31">
        <f t="shared" si="48"/>
        <v>85890.381546134668</v>
      </c>
      <c r="H366" s="31">
        <v>22</v>
      </c>
      <c r="I366" s="31">
        <v>92299</v>
      </c>
      <c r="J366" s="31">
        <v>1181</v>
      </c>
      <c r="K366" s="31">
        <v>85771</v>
      </c>
      <c r="M366" s="31"/>
      <c r="N366" s="31"/>
      <c r="O366" s="31"/>
    </row>
    <row r="367" spans="1:15" x14ac:dyDescent="0.2">
      <c r="A367" s="24" t="s">
        <v>358</v>
      </c>
      <c r="B367" s="31">
        <f t="shared" ref="B367:B372" si="49">+D367+H367+J367</f>
        <v>4311</v>
      </c>
      <c r="C367" s="31">
        <f t="shared" ref="C367:C372" si="50">((+D367*E367)+(H367*I367)+(J367*K367))/B367</f>
        <v>133002.85525400139</v>
      </c>
      <c r="D367" s="31">
        <v>1422</v>
      </c>
      <c r="E367" s="31">
        <v>245609</v>
      </c>
      <c r="F367" s="31">
        <f t="shared" ref="F367:F381" si="51">+H367+J367</f>
        <v>2889</v>
      </c>
      <c r="G367" s="31">
        <f t="shared" ref="G367:G381" si="52">((+H367*I367)+(J367*K367))/F367</f>
        <v>77576.777777777781</v>
      </c>
      <c r="H367" s="31">
        <v>26</v>
      </c>
      <c r="I367" s="31">
        <v>105301.38461538461</v>
      </c>
      <c r="J367" s="31">
        <v>2863</v>
      </c>
      <c r="K367" s="31">
        <v>77325</v>
      </c>
      <c r="M367" s="31"/>
      <c r="N367" s="31"/>
      <c r="O367" s="31"/>
    </row>
    <row r="368" spans="1:15" x14ac:dyDescent="0.2">
      <c r="A368" s="24" t="s">
        <v>359</v>
      </c>
      <c r="B368" s="31">
        <f t="shared" si="49"/>
        <v>3551</v>
      </c>
      <c r="C368" s="31">
        <f t="shared" si="50"/>
        <v>156816.70177414812</v>
      </c>
      <c r="D368" s="31">
        <v>1650</v>
      </c>
      <c r="E368" s="31">
        <v>230482</v>
      </c>
      <c r="F368" s="31">
        <f t="shared" si="51"/>
        <v>1901</v>
      </c>
      <c r="G368" s="31">
        <f t="shared" si="52"/>
        <v>92877.857969489749</v>
      </c>
      <c r="H368" s="31">
        <v>70</v>
      </c>
      <c r="I368" s="31">
        <v>119816</v>
      </c>
      <c r="J368" s="31">
        <v>1831</v>
      </c>
      <c r="K368" s="31">
        <v>91848</v>
      </c>
      <c r="M368" s="31"/>
      <c r="N368" s="31"/>
      <c r="O368" s="31"/>
    </row>
    <row r="369" spans="1:15" x14ac:dyDescent="0.2">
      <c r="A369" s="24" t="s">
        <v>360</v>
      </c>
      <c r="B369" s="31">
        <f t="shared" si="49"/>
        <v>2690</v>
      </c>
      <c r="C369" s="31">
        <f t="shared" si="50"/>
        <v>196031.36022304834</v>
      </c>
      <c r="D369" s="31">
        <v>1873</v>
      </c>
      <c r="E369" s="31">
        <v>234614</v>
      </c>
      <c r="F369" s="31">
        <f t="shared" si="51"/>
        <v>817</v>
      </c>
      <c r="G369" s="31">
        <f t="shared" si="52"/>
        <v>107579.35985312118</v>
      </c>
      <c r="H369" s="31">
        <v>44</v>
      </c>
      <c r="I369" s="31">
        <v>116545.45454545454</v>
      </c>
      <c r="J369" s="31">
        <v>773</v>
      </c>
      <c r="K369" s="31">
        <v>107069</v>
      </c>
      <c r="M369" s="31"/>
      <c r="N369" s="31"/>
      <c r="O369" s="31"/>
    </row>
    <row r="370" spans="1:15" x14ac:dyDescent="0.2">
      <c r="A370" s="24" t="s">
        <v>362</v>
      </c>
      <c r="B370" s="31">
        <f t="shared" si="49"/>
        <v>3299</v>
      </c>
      <c r="C370" s="31">
        <f t="shared" si="50"/>
        <v>161954.57259775689</v>
      </c>
      <c r="D370" s="31">
        <v>1610</v>
      </c>
      <c r="E370" s="31">
        <v>231920</v>
      </c>
      <c r="F370" s="31">
        <f t="shared" si="51"/>
        <v>1689</v>
      </c>
      <c r="G370" s="31">
        <f t="shared" si="52"/>
        <v>95261.654825340433</v>
      </c>
      <c r="H370" s="31">
        <v>44</v>
      </c>
      <c r="I370" s="31">
        <v>108820</v>
      </c>
      <c r="J370" s="31">
        <v>1645</v>
      </c>
      <c r="K370" s="31">
        <v>94899</v>
      </c>
      <c r="M370" s="31"/>
      <c r="N370" s="31"/>
      <c r="O370" s="31"/>
    </row>
    <row r="371" spans="1:15" x14ac:dyDescent="0.2">
      <c r="A371" s="20" t="s">
        <v>363</v>
      </c>
      <c r="B371" s="31">
        <f t="shared" si="49"/>
        <v>2938</v>
      </c>
      <c r="C371" s="31">
        <f t="shared" si="50"/>
        <v>157853.99693669163</v>
      </c>
      <c r="D371" s="31">
        <v>1429</v>
      </c>
      <c r="E371" s="31">
        <v>228144</v>
      </c>
      <c r="F371" s="31">
        <f t="shared" si="51"/>
        <v>1509</v>
      </c>
      <c r="G371" s="31">
        <f t="shared" si="52"/>
        <v>91290.435387673962</v>
      </c>
      <c r="H371" s="31">
        <v>36</v>
      </c>
      <c r="I371" s="31">
        <v>88239.5</v>
      </c>
      <c r="J371" s="31">
        <v>1473</v>
      </c>
      <c r="K371" s="31">
        <v>91365</v>
      </c>
      <c r="M371" s="31"/>
      <c r="N371" s="31"/>
      <c r="O371" s="31"/>
    </row>
    <row r="372" spans="1:15" x14ac:dyDescent="0.2">
      <c r="A372" s="20" t="s">
        <v>364</v>
      </c>
      <c r="B372" s="31">
        <f t="shared" si="49"/>
        <v>2274</v>
      </c>
      <c r="C372" s="31">
        <f t="shared" si="50"/>
        <v>195484.52594547052</v>
      </c>
      <c r="D372" s="31">
        <v>1567</v>
      </c>
      <c r="E372" s="31">
        <v>236575</v>
      </c>
      <c r="F372" s="31">
        <f t="shared" si="51"/>
        <v>707</v>
      </c>
      <c r="G372" s="31">
        <f t="shared" si="52"/>
        <v>104411.29702970297</v>
      </c>
      <c r="H372" s="31">
        <v>16</v>
      </c>
      <c r="I372" s="31">
        <v>104165</v>
      </c>
      <c r="J372" s="31">
        <v>691</v>
      </c>
      <c r="K372" s="31">
        <v>104417</v>
      </c>
      <c r="M372" s="31"/>
      <c r="N372" s="31"/>
      <c r="O372" s="31"/>
    </row>
    <row r="373" spans="1:15" x14ac:dyDescent="0.2">
      <c r="A373" s="20" t="s">
        <v>365</v>
      </c>
      <c r="B373" s="31">
        <f t="shared" ref="B373:B381" si="53">+D373+H373+J373</f>
        <v>4061</v>
      </c>
      <c r="C373" s="31">
        <f t="shared" ref="C373:C381" si="54">((+D373*E373)+(H373*I373)+(J373*K373))/B373</f>
        <v>163855.15144053189</v>
      </c>
      <c r="D373" s="31">
        <v>2097</v>
      </c>
      <c r="E373" s="31">
        <v>224042</v>
      </c>
      <c r="F373" s="31">
        <f t="shared" si="51"/>
        <v>1964</v>
      </c>
      <c r="G373" s="31">
        <f t="shared" si="52"/>
        <v>99592.513238289204</v>
      </c>
      <c r="H373" s="31">
        <v>40</v>
      </c>
      <c r="I373" s="31">
        <v>112604.2</v>
      </c>
      <c r="J373" s="31">
        <v>1924</v>
      </c>
      <c r="K373" s="31">
        <v>99322</v>
      </c>
      <c r="M373" s="31"/>
      <c r="N373" s="31"/>
      <c r="O373" s="31"/>
    </row>
    <row r="374" spans="1:15" x14ac:dyDescent="0.2">
      <c r="A374" s="20" t="s">
        <v>366</v>
      </c>
      <c r="B374" s="31">
        <f t="shared" si="53"/>
        <v>3291</v>
      </c>
      <c r="C374" s="31">
        <f t="shared" si="54"/>
        <v>168233.57550896384</v>
      </c>
      <c r="D374" s="31">
        <v>1894</v>
      </c>
      <c r="E374" s="31">
        <v>224073</v>
      </c>
      <c r="F374" s="31">
        <f t="shared" si="51"/>
        <v>1397</v>
      </c>
      <c r="G374" s="31">
        <f t="shared" si="52"/>
        <v>92528.586256263428</v>
      </c>
      <c r="H374" s="31">
        <v>39</v>
      </c>
      <c r="I374" s="31">
        <v>97458.692307692312</v>
      </c>
      <c r="J374" s="31">
        <v>1358</v>
      </c>
      <c r="K374" s="31">
        <v>92387</v>
      </c>
      <c r="M374" s="31"/>
      <c r="N374" s="31"/>
      <c r="O374" s="31"/>
    </row>
    <row r="375" spans="1:15" x14ac:dyDescent="0.2">
      <c r="A375" s="20" t="s">
        <v>367</v>
      </c>
      <c r="B375" s="31">
        <f t="shared" si="53"/>
        <v>4415</v>
      </c>
      <c r="C375" s="31">
        <f t="shared" si="54"/>
        <v>153649.02423556059</v>
      </c>
      <c r="D375" s="31">
        <v>1947</v>
      </c>
      <c r="E375" s="31">
        <v>224702</v>
      </c>
      <c r="F375" s="31">
        <f t="shared" si="51"/>
        <v>2468</v>
      </c>
      <c r="G375" s="31">
        <f t="shared" si="52"/>
        <v>97595.481361426253</v>
      </c>
      <c r="H375" s="31">
        <v>25</v>
      </c>
      <c r="I375" s="31">
        <v>102430.8</v>
      </c>
      <c r="J375" s="31">
        <v>2443</v>
      </c>
      <c r="K375" s="31">
        <v>97546</v>
      </c>
      <c r="M375" s="31"/>
      <c r="N375" s="31"/>
      <c r="O375" s="31"/>
    </row>
    <row r="376" spans="1:15" x14ac:dyDescent="0.2">
      <c r="A376" s="20" t="s">
        <v>368</v>
      </c>
      <c r="B376" s="31">
        <f t="shared" si="53"/>
        <v>2756</v>
      </c>
      <c r="C376" s="31">
        <f t="shared" si="54"/>
        <v>189602.77358490566</v>
      </c>
      <c r="D376" s="31">
        <v>1998</v>
      </c>
      <c r="E376" s="31">
        <v>223468</v>
      </c>
      <c r="F376" s="31">
        <f t="shared" si="51"/>
        <v>758</v>
      </c>
      <c r="G376" s="31">
        <f t="shared" si="52"/>
        <v>100337.96833773087</v>
      </c>
      <c r="H376" s="31">
        <v>45</v>
      </c>
      <c r="I376" s="31">
        <v>95013.733333333337</v>
      </c>
      <c r="J376" s="31">
        <v>713</v>
      </c>
      <c r="K376" s="31">
        <v>100674</v>
      </c>
      <c r="M376" s="31"/>
      <c r="N376" s="31"/>
      <c r="O376" s="31"/>
    </row>
    <row r="377" spans="1:15" x14ac:dyDescent="0.2">
      <c r="A377" s="20" t="s">
        <v>369</v>
      </c>
      <c r="B377" s="31">
        <f t="shared" si="53"/>
        <v>3583</v>
      </c>
      <c r="C377" s="31">
        <f t="shared" si="54"/>
        <v>188820.29779514374</v>
      </c>
      <c r="D377" s="31">
        <v>2024</v>
      </c>
      <c r="E377" s="31">
        <v>218947</v>
      </c>
      <c r="F377" s="31">
        <f t="shared" si="51"/>
        <v>1559</v>
      </c>
      <c r="G377" s="31">
        <f t="shared" si="52"/>
        <v>149707.76074406671</v>
      </c>
      <c r="H377" s="31">
        <v>12</v>
      </c>
      <c r="I377" s="31">
        <v>93856</v>
      </c>
      <c r="J377" s="31">
        <v>1547</v>
      </c>
      <c r="K377" s="31">
        <v>150141</v>
      </c>
      <c r="M377" s="31"/>
      <c r="N377" s="31"/>
      <c r="O377" s="31"/>
    </row>
    <row r="378" spans="1:15" x14ac:dyDescent="0.2">
      <c r="A378" s="20" t="s">
        <v>370</v>
      </c>
      <c r="B378" s="31">
        <f t="shared" si="53"/>
        <v>3665</v>
      </c>
      <c r="C378" s="31">
        <f t="shared" si="54"/>
        <v>216199.08758526604</v>
      </c>
      <c r="D378" s="31">
        <v>2103</v>
      </c>
      <c r="E378" s="31">
        <v>209316</v>
      </c>
      <c r="F378" s="31">
        <f t="shared" si="51"/>
        <v>1562</v>
      </c>
      <c r="G378" s="31">
        <f t="shared" si="52"/>
        <v>225466.13828425095</v>
      </c>
      <c r="H378" s="31">
        <v>24</v>
      </c>
      <c r="I378" s="31">
        <v>144730</v>
      </c>
      <c r="J378" s="31">
        <v>1538</v>
      </c>
      <c r="K378" s="31">
        <v>226726</v>
      </c>
      <c r="M378" s="31"/>
      <c r="N378" s="31"/>
      <c r="O378" s="31"/>
    </row>
    <row r="379" spans="1:15" x14ac:dyDescent="0.2">
      <c r="A379" s="20" t="s">
        <v>371</v>
      </c>
      <c r="B379" s="31">
        <f t="shared" si="53"/>
        <v>4563</v>
      </c>
      <c r="C379" s="31">
        <f t="shared" si="54"/>
        <v>131488.97874205565</v>
      </c>
      <c r="D379" s="31">
        <v>1904</v>
      </c>
      <c r="E379" s="31">
        <v>230394</v>
      </c>
      <c r="F379" s="31">
        <f t="shared" si="51"/>
        <v>2659</v>
      </c>
      <c r="G379" s="31">
        <f t="shared" si="52"/>
        <v>60667.180895073339</v>
      </c>
      <c r="H379" s="31">
        <v>41</v>
      </c>
      <c r="I379" s="31">
        <v>139474.14634146341</v>
      </c>
      <c r="J379" s="31">
        <v>2618</v>
      </c>
      <c r="K379" s="31">
        <v>59433</v>
      </c>
      <c r="L379" s="33"/>
      <c r="M379" s="31"/>
      <c r="N379" s="31"/>
      <c r="O379" s="31"/>
    </row>
    <row r="380" spans="1:15" x14ac:dyDescent="0.2">
      <c r="A380" s="20" t="s">
        <v>372</v>
      </c>
      <c r="B380" s="31">
        <f t="shared" si="53"/>
        <v>4811</v>
      </c>
      <c r="C380" s="31">
        <f t="shared" si="54"/>
        <v>157400.85761795886</v>
      </c>
      <c r="D380" s="31">
        <v>1856</v>
      </c>
      <c r="E380" s="31">
        <v>236080</v>
      </c>
      <c r="F380" s="31">
        <f t="shared" si="51"/>
        <v>2955</v>
      </c>
      <c r="G380" s="31">
        <f t="shared" si="52"/>
        <v>107983.43350253807</v>
      </c>
      <c r="H380" s="31">
        <v>59</v>
      </c>
      <c r="I380" s="31">
        <v>204750.74576271186</v>
      </c>
      <c r="J380" s="31">
        <v>2896</v>
      </c>
      <c r="K380" s="31">
        <v>106012</v>
      </c>
      <c r="L380" s="33"/>
      <c r="M380" s="31"/>
      <c r="N380" s="31"/>
      <c r="O380" s="31"/>
    </row>
    <row r="381" spans="1:15" x14ac:dyDescent="0.2">
      <c r="A381" s="20" t="s">
        <v>373</v>
      </c>
      <c r="B381" s="31">
        <f t="shared" si="53"/>
        <v>4887</v>
      </c>
      <c r="C381" s="31">
        <f t="shared" si="54"/>
        <v>211361.86576631881</v>
      </c>
      <c r="D381" s="31">
        <v>2486</v>
      </c>
      <c r="E381" s="31">
        <v>221089</v>
      </c>
      <c r="F381" s="31">
        <f t="shared" si="51"/>
        <v>2401</v>
      </c>
      <c r="G381" s="31">
        <f t="shared" si="52"/>
        <v>201290.3723448563</v>
      </c>
      <c r="H381" s="31">
        <v>137</v>
      </c>
      <c r="I381" s="31">
        <v>114752.23357664233</v>
      </c>
      <c r="J381" s="31">
        <v>2264</v>
      </c>
      <c r="K381" s="31">
        <v>206527</v>
      </c>
      <c r="L381" s="33"/>
      <c r="M381" s="31"/>
      <c r="N381" s="31"/>
      <c r="O381" s="31"/>
    </row>
    <row r="382" spans="1:15" x14ac:dyDescent="0.2">
      <c r="A382" s="20" t="s">
        <v>374</v>
      </c>
      <c r="B382" s="31">
        <f t="shared" ref="B382:B385" si="55">+D382+H382+J382</f>
        <v>4705</v>
      </c>
      <c r="C382" s="31">
        <f t="shared" ref="C382:C385" si="56">((+D382*E382)+(H382*I382)+(J382*K382))/B382</f>
        <v>185445.93241232733</v>
      </c>
      <c r="D382" s="31">
        <v>2627</v>
      </c>
      <c r="E382" s="31">
        <v>244485</v>
      </c>
      <c r="F382" s="31">
        <f t="shared" ref="F382:F385" si="57">+H382+J382</f>
        <v>2078</v>
      </c>
      <c r="G382" s="31">
        <f t="shared" ref="G382:G385" si="58">((+H382*I382)+(J382*K382))/F382</f>
        <v>110808.95909528392</v>
      </c>
      <c r="H382" s="31">
        <v>43</v>
      </c>
      <c r="I382" s="31">
        <v>101767.83720930232</v>
      </c>
      <c r="J382" s="31">
        <v>2035</v>
      </c>
      <c r="K382" s="31">
        <v>111000</v>
      </c>
      <c r="L382" s="33"/>
      <c r="M382" s="31"/>
      <c r="N382" s="31"/>
      <c r="O382" s="31"/>
    </row>
    <row r="383" spans="1:15" x14ac:dyDescent="0.2">
      <c r="A383" s="20" t="s">
        <v>375</v>
      </c>
      <c r="B383" s="31">
        <f t="shared" si="55"/>
        <v>4245</v>
      </c>
      <c r="C383" s="31">
        <f t="shared" si="56"/>
        <v>194133.31896348647</v>
      </c>
      <c r="D383" s="31">
        <v>2303</v>
      </c>
      <c r="E383" s="31">
        <v>222741</v>
      </c>
      <c r="F383" s="31">
        <f t="shared" si="57"/>
        <v>1942</v>
      </c>
      <c r="G383" s="31">
        <f t="shared" si="58"/>
        <v>160207.73223480946</v>
      </c>
      <c r="H383" s="31">
        <v>77</v>
      </c>
      <c r="I383" s="31">
        <v>114520.85714285714</v>
      </c>
      <c r="J383" s="31">
        <v>1865</v>
      </c>
      <c r="K383" s="31">
        <v>162094</v>
      </c>
      <c r="L383" s="33"/>
      <c r="M383" s="31"/>
      <c r="N383" s="31"/>
      <c r="O383" s="31"/>
    </row>
    <row r="384" spans="1:15" x14ac:dyDescent="0.2">
      <c r="A384" s="20" t="s">
        <v>376</v>
      </c>
      <c r="B384" s="31">
        <f t="shared" si="55"/>
        <v>4754</v>
      </c>
      <c r="C384" s="31">
        <f t="shared" si="56"/>
        <v>178189.53470761463</v>
      </c>
      <c r="D384" s="31">
        <v>2354</v>
      </c>
      <c r="E384" s="31">
        <v>226970</v>
      </c>
      <c r="F384" s="31">
        <f t="shared" si="57"/>
        <v>2400</v>
      </c>
      <c r="G384" s="31">
        <f t="shared" si="58"/>
        <v>130344.02833333334</v>
      </c>
      <c r="H384" s="31">
        <v>82</v>
      </c>
      <c r="I384" s="31">
        <v>171560</v>
      </c>
      <c r="J384" s="31">
        <v>2318</v>
      </c>
      <c r="K384" s="31">
        <v>128886</v>
      </c>
      <c r="L384" s="33"/>
      <c r="M384" s="31"/>
      <c r="N384" s="31"/>
      <c r="O384" s="31"/>
    </row>
    <row r="385" spans="1:15" x14ac:dyDescent="0.2">
      <c r="A385" s="20" t="s">
        <v>377</v>
      </c>
      <c r="B385" s="31">
        <f t="shared" si="55"/>
        <v>3426</v>
      </c>
      <c r="C385" s="31">
        <f t="shared" si="56"/>
        <v>247721.09223584356</v>
      </c>
      <c r="D385" s="31">
        <v>1952</v>
      </c>
      <c r="E385" s="31">
        <v>240969</v>
      </c>
      <c r="F385" s="31">
        <f t="shared" si="57"/>
        <v>1474</v>
      </c>
      <c r="G385" s="31">
        <f t="shared" si="58"/>
        <v>256662.80461329716</v>
      </c>
      <c r="H385" s="31">
        <v>42</v>
      </c>
      <c r="I385" s="31">
        <v>79804.142857142855</v>
      </c>
      <c r="J385" s="31">
        <v>1432</v>
      </c>
      <c r="K385" s="31">
        <v>261850</v>
      </c>
      <c r="L385" s="33"/>
      <c r="M385" s="31"/>
      <c r="N385" s="31"/>
      <c r="O385" s="31"/>
    </row>
    <row r="386" spans="1:15" x14ac:dyDescent="0.2">
      <c r="A386" s="20" t="s">
        <v>378</v>
      </c>
      <c r="B386" s="31">
        <f t="shared" ref="B386:B393" si="59">+D386+H386+J386</f>
        <v>5347</v>
      </c>
      <c r="C386" s="31">
        <f t="shared" ref="C386:C393" si="60">((+D386*E386)+(H386*I386)+(J386*K386))/B386</f>
        <v>108100.2784739106</v>
      </c>
      <c r="D386" s="31">
        <v>1947</v>
      </c>
      <c r="E386" s="31">
        <v>228829</v>
      </c>
      <c r="F386" s="31">
        <f t="shared" ref="F386:F393" si="61">+H386+J386</f>
        <v>3400</v>
      </c>
      <c r="G386" s="31">
        <f t="shared" ref="G386:G391" si="62">((+H386*I386)+(J386*K386))/F386</f>
        <v>38965.331176470587</v>
      </c>
      <c r="H386" s="31">
        <v>61</v>
      </c>
      <c r="I386" s="31">
        <v>266747.04918032786</v>
      </c>
      <c r="J386" s="31">
        <v>3339</v>
      </c>
      <c r="K386" s="31">
        <v>34804</v>
      </c>
      <c r="L386" s="34"/>
      <c r="M386" s="31"/>
      <c r="N386" s="31"/>
      <c r="O386" s="31"/>
    </row>
    <row r="387" spans="1:15" x14ac:dyDescent="0.2">
      <c r="A387" s="20" t="s">
        <v>379</v>
      </c>
      <c r="B387" s="31">
        <f t="shared" si="59"/>
        <v>2507</v>
      </c>
      <c r="C387" s="31">
        <f t="shared" si="60"/>
        <v>219334.47706422018</v>
      </c>
      <c r="D387" s="31">
        <v>1840</v>
      </c>
      <c r="E387" s="31">
        <v>261879</v>
      </c>
      <c r="F387" s="31">
        <f t="shared" si="61"/>
        <v>667</v>
      </c>
      <c r="G387" s="31">
        <f t="shared" si="62"/>
        <v>101970.27586206897</v>
      </c>
      <c r="H387" s="31">
        <v>63</v>
      </c>
      <c r="I387" s="31">
        <v>98310.571428571435</v>
      </c>
      <c r="J387" s="31">
        <v>604</v>
      </c>
      <c r="K387" s="31">
        <v>102352</v>
      </c>
      <c r="L387" s="34"/>
      <c r="M387" s="31"/>
      <c r="N387" s="31"/>
      <c r="O387" s="31"/>
    </row>
    <row r="388" spans="1:15" x14ac:dyDescent="0.2">
      <c r="A388" s="20" t="s">
        <v>380</v>
      </c>
      <c r="B388" s="31">
        <f t="shared" si="59"/>
        <v>3567</v>
      </c>
      <c r="C388" s="31">
        <f t="shared" si="60"/>
        <v>230069.56181665265</v>
      </c>
      <c r="D388" s="31">
        <v>1724</v>
      </c>
      <c r="E388" s="31">
        <v>237956</v>
      </c>
      <c r="F388" s="31">
        <f t="shared" si="61"/>
        <v>1843</v>
      </c>
      <c r="G388" s="31">
        <f t="shared" si="62"/>
        <v>222692.34020618556</v>
      </c>
      <c r="H388" s="31">
        <v>25</v>
      </c>
      <c r="I388" s="31">
        <v>48189.08</v>
      </c>
      <c r="J388" s="31">
        <v>1818</v>
      </c>
      <c r="K388" s="31">
        <v>225092</v>
      </c>
      <c r="L388" s="33"/>
      <c r="M388" s="31"/>
      <c r="N388" s="31"/>
      <c r="O388" s="31"/>
    </row>
    <row r="389" spans="1:15" x14ac:dyDescent="0.2">
      <c r="A389" s="20" t="s">
        <v>381</v>
      </c>
      <c r="B389" s="31">
        <f t="shared" si="59"/>
        <v>3521</v>
      </c>
      <c r="C389" s="31">
        <f t="shared" si="60"/>
        <v>162222.8693552968</v>
      </c>
      <c r="D389" s="31">
        <v>1626</v>
      </c>
      <c r="E389" s="31">
        <v>263207</v>
      </c>
      <c r="F389" s="31">
        <f t="shared" si="61"/>
        <v>1895</v>
      </c>
      <c r="G389" s="31">
        <f t="shared" si="62"/>
        <v>75573.689182058049</v>
      </c>
      <c r="H389" s="31">
        <v>59</v>
      </c>
      <c r="I389" s="31">
        <v>120997.2372881356</v>
      </c>
      <c r="J389" s="31">
        <v>1836</v>
      </c>
      <c r="K389" s="31">
        <v>74114</v>
      </c>
      <c r="L389" s="31"/>
      <c r="M389" s="31"/>
      <c r="N389" s="31"/>
      <c r="O389" s="31"/>
    </row>
    <row r="390" spans="1:15" x14ac:dyDescent="0.2">
      <c r="A390" s="20" t="s">
        <v>382</v>
      </c>
      <c r="B390" s="31">
        <f t="shared" si="59"/>
        <v>5039</v>
      </c>
      <c r="C390" s="31">
        <f t="shared" si="60"/>
        <v>177616.53998809287</v>
      </c>
      <c r="D390" s="31">
        <v>2327</v>
      </c>
      <c r="E390" s="31">
        <v>276249</v>
      </c>
      <c r="F390" s="31">
        <f t="shared" si="61"/>
        <v>2712</v>
      </c>
      <c r="G390" s="31">
        <f t="shared" si="62"/>
        <v>92986.106932153387</v>
      </c>
      <c r="H390" s="31">
        <v>95</v>
      </c>
      <c r="I390" s="31">
        <v>89821.105263157893</v>
      </c>
      <c r="J390" s="31">
        <v>2617</v>
      </c>
      <c r="K390" s="31">
        <v>93101</v>
      </c>
      <c r="M390" s="31"/>
      <c r="N390" s="31"/>
      <c r="O390" s="31"/>
    </row>
    <row r="391" spans="1:15" x14ac:dyDescent="0.2">
      <c r="A391" s="20" t="s">
        <v>383</v>
      </c>
      <c r="B391" s="31">
        <f t="shared" si="59"/>
        <v>4192</v>
      </c>
      <c r="C391" s="31">
        <f t="shared" si="60"/>
        <v>195466.67127862596</v>
      </c>
      <c r="D391" s="31">
        <v>2252</v>
      </c>
      <c r="E391" s="31">
        <v>264567</v>
      </c>
      <c r="F391" s="31">
        <f t="shared" si="61"/>
        <v>1940</v>
      </c>
      <c r="G391" s="31">
        <f t="shared" si="62"/>
        <v>115253.3</v>
      </c>
      <c r="H391" s="31">
        <v>49</v>
      </c>
      <c r="I391" s="31">
        <v>95968.959183673476</v>
      </c>
      <c r="J391" s="31">
        <v>1891</v>
      </c>
      <c r="K391" s="31">
        <v>115753</v>
      </c>
      <c r="M391" s="31"/>
      <c r="N391" s="31"/>
      <c r="O391" s="31"/>
    </row>
    <row r="392" spans="1:15" x14ac:dyDescent="0.2">
      <c r="A392" s="20" t="s">
        <v>384</v>
      </c>
      <c r="B392" s="31">
        <f t="shared" si="59"/>
        <v>3068</v>
      </c>
      <c r="C392" s="31">
        <f t="shared" si="60"/>
        <v>180212.54530638852</v>
      </c>
      <c r="D392" s="31">
        <v>1937</v>
      </c>
      <c r="E392" s="31">
        <v>240190</v>
      </c>
      <c r="F392" s="31">
        <f t="shared" si="61"/>
        <v>1131</v>
      </c>
      <c r="G392" s="31">
        <f t="shared" ref="G392:G413" si="63">((+H392*I392)+(J392*K392))/F392</f>
        <v>77492.536693191869</v>
      </c>
      <c r="H392" s="31">
        <v>47</v>
      </c>
      <c r="I392" s="31">
        <v>118143.3829787234</v>
      </c>
      <c r="J392" s="31">
        <v>1084</v>
      </c>
      <c r="K392" s="31">
        <v>75730</v>
      </c>
      <c r="M392" s="31"/>
      <c r="N392" s="31"/>
      <c r="O392" s="31"/>
    </row>
    <row r="393" spans="1:15" x14ac:dyDescent="0.2">
      <c r="A393" s="20" t="s">
        <v>385</v>
      </c>
      <c r="B393" s="31">
        <f t="shared" si="59"/>
        <v>5112</v>
      </c>
      <c r="C393" s="31">
        <f t="shared" si="60"/>
        <v>179912.14045383412</v>
      </c>
      <c r="D393" s="31">
        <v>2505</v>
      </c>
      <c r="E393" s="31">
        <v>269438</v>
      </c>
      <c r="F393" s="31">
        <f t="shared" si="61"/>
        <v>2607</v>
      </c>
      <c r="G393" s="31">
        <f t="shared" si="63"/>
        <v>93889.018795550437</v>
      </c>
      <c r="H393" s="31">
        <v>60</v>
      </c>
      <c r="I393" s="31">
        <v>112270.66666666667</v>
      </c>
      <c r="J393" s="31">
        <v>2547</v>
      </c>
      <c r="K393" s="31">
        <v>93456</v>
      </c>
      <c r="M393" s="31"/>
      <c r="N393" s="31"/>
      <c r="O393" s="31"/>
    </row>
    <row r="394" spans="1:15" x14ac:dyDescent="0.2">
      <c r="A394" s="20" t="s">
        <v>386</v>
      </c>
      <c r="B394" s="31">
        <f t="shared" ref="B394:B395" si="64">+D394+H394+J394</f>
        <v>5194</v>
      </c>
      <c r="C394" s="31">
        <f t="shared" ref="C394:C395" si="65">((+D394*E394)+(H394*I394)+(J394*K394))/B394</f>
        <v>181405.34905660377</v>
      </c>
      <c r="D394" s="31">
        <v>2218</v>
      </c>
      <c r="E394" s="31">
        <v>274379</v>
      </c>
      <c r="F394" s="31">
        <f t="shared" ref="F394:F395" si="66">+H394+J394</f>
        <v>2976</v>
      </c>
      <c r="G394" s="31">
        <f t="shared" si="63"/>
        <v>112112.48689516129</v>
      </c>
      <c r="H394" s="31">
        <v>21</v>
      </c>
      <c r="I394" s="31">
        <v>140042.42857142858</v>
      </c>
      <c r="J394" s="31">
        <v>2955</v>
      </c>
      <c r="K394" s="31">
        <v>111914</v>
      </c>
      <c r="M394" s="31"/>
      <c r="N394" s="31"/>
      <c r="O394" s="31"/>
    </row>
    <row r="395" spans="1:15" x14ac:dyDescent="0.2">
      <c r="A395" s="20" t="s">
        <v>387</v>
      </c>
      <c r="B395" s="31">
        <f t="shared" si="64"/>
        <v>4877</v>
      </c>
      <c r="C395" s="31">
        <f t="shared" si="65"/>
        <v>145729.89706786961</v>
      </c>
      <c r="D395" s="31">
        <v>2165</v>
      </c>
      <c r="E395" s="31">
        <v>268296</v>
      </c>
      <c r="F395" s="31">
        <f t="shared" si="66"/>
        <v>2712</v>
      </c>
      <c r="G395" s="31">
        <f t="shared" si="63"/>
        <v>47884.907079646015</v>
      </c>
      <c r="H395" s="31">
        <v>44</v>
      </c>
      <c r="I395" s="31">
        <v>105968.90909090909</v>
      </c>
      <c r="J395" s="31">
        <v>2668</v>
      </c>
      <c r="K395" s="31">
        <v>46927</v>
      </c>
      <c r="M395" s="31"/>
      <c r="N395" s="31"/>
      <c r="O395" s="31"/>
    </row>
    <row r="396" spans="1:15" x14ac:dyDescent="0.2">
      <c r="A396" s="20" t="s">
        <v>388</v>
      </c>
      <c r="B396" s="31">
        <f t="shared" ref="B396:B413" si="67">+D396+H396+J396</f>
        <v>4962</v>
      </c>
      <c r="C396" s="31">
        <f t="shared" ref="C396:C413" si="68">((+D396*E396)+(H396*I396)+(J396*K396))/B396</f>
        <v>159826.58806932688</v>
      </c>
      <c r="D396" s="31">
        <v>2288</v>
      </c>
      <c r="E396" s="31">
        <v>270686</v>
      </c>
      <c r="F396" s="31">
        <f t="shared" ref="F396:F413" si="69">+H396+J396</f>
        <v>2674</v>
      </c>
      <c r="G396" s="31">
        <f t="shared" si="63"/>
        <v>64970.068062827224</v>
      </c>
      <c r="H396" s="31">
        <v>24</v>
      </c>
      <c r="I396" s="31">
        <v>130454.66666666667</v>
      </c>
      <c r="J396" s="31">
        <v>2650</v>
      </c>
      <c r="K396" s="31">
        <v>64377</v>
      </c>
      <c r="M396" s="31"/>
      <c r="N396" s="31"/>
      <c r="O396" s="31"/>
    </row>
    <row r="397" spans="1:15" x14ac:dyDescent="0.2">
      <c r="A397" s="20" t="s">
        <v>389</v>
      </c>
      <c r="B397" s="31">
        <f t="shared" si="67"/>
        <v>3643</v>
      </c>
      <c r="C397" s="31">
        <f t="shared" si="68"/>
        <v>273271.0425473511</v>
      </c>
      <c r="D397" s="31">
        <v>1674</v>
      </c>
      <c r="E397" s="31">
        <v>380968</v>
      </c>
      <c r="F397" s="31">
        <f t="shared" si="69"/>
        <v>1969</v>
      </c>
      <c r="G397" s="31">
        <f t="shared" si="63"/>
        <v>181709.48501777553</v>
      </c>
      <c r="H397" s="31">
        <v>20</v>
      </c>
      <c r="I397" s="31">
        <v>128256.7</v>
      </c>
      <c r="J397" s="31">
        <v>1949</v>
      </c>
      <c r="K397" s="31">
        <v>182258</v>
      </c>
      <c r="M397" s="31"/>
      <c r="N397" s="31"/>
      <c r="O397" s="31"/>
    </row>
    <row r="398" spans="1:15" x14ac:dyDescent="0.2">
      <c r="A398" s="20" t="s">
        <v>390</v>
      </c>
      <c r="B398" s="31">
        <f t="shared" si="67"/>
        <v>2819</v>
      </c>
      <c r="C398" s="31">
        <f t="shared" si="68"/>
        <v>189445.47676481021</v>
      </c>
      <c r="D398" s="31">
        <v>1818</v>
      </c>
      <c r="E398" s="31">
        <v>248727</v>
      </c>
      <c r="F398" s="31">
        <f t="shared" si="69"/>
        <v>1001</v>
      </c>
      <c r="G398" s="31">
        <f t="shared" si="63"/>
        <v>81779.333666333667</v>
      </c>
      <c r="H398" s="31">
        <v>32</v>
      </c>
      <c r="I398" s="31">
        <v>104500.375</v>
      </c>
      <c r="J398" s="31">
        <v>969</v>
      </c>
      <c r="K398" s="31">
        <v>81029</v>
      </c>
      <c r="M398" s="31"/>
      <c r="N398" s="31"/>
      <c r="O398" s="31"/>
    </row>
    <row r="399" spans="1:15" x14ac:dyDescent="0.2">
      <c r="A399" s="20" t="s">
        <v>391</v>
      </c>
      <c r="B399" s="31">
        <f t="shared" si="67"/>
        <v>2795</v>
      </c>
      <c r="C399" s="31">
        <f t="shared" si="68"/>
        <v>239140.4</v>
      </c>
      <c r="D399" s="31">
        <v>1316</v>
      </c>
      <c r="E399" s="31">
        <v>269308</v>
      </c>
      <c r="F399" s="31">
        <f t="shared" si="69"/>
        <v>1479</v>
      </c>
      <c r="G399" s="31">
        <f t="shared" si="63"/>
        <v>212297.55916159568</v>
      </c>
      <c r="H399" s="31">
        <v>32</v>
      </c>
      <c r="I399" s="31">
        <v>122201.875</v>
      </c>
      <c r="J399" s="31">
        <v>1447</v>
      </c>
      <c r="K399" s="31">
        <v>214290</v>
      </c>
      <c r="M399" s="31"/>
      <c r="N399" s="31"/>
      <c r="O399" s="31"/>
    </row>
    <row r="400" spans="1:15" x14ac:dyDescent="0.2">
      <c r="A400" s="20" t="s">
        <v>392</v>
      </c>
      <c r="B400" s="31">
        <f t="shared" si="67"/>
        <v>3162</v>
      </c>
      <c r="C400" s="31">
        <f t="shared" si="68"/>
        <v>245963.8320683112</v>
      </c>
      <c r="D400" s="31">
        <v>1491</v>
      </c>
      <c r="E400" s="31">
        <v>407793</v>
      </c>
      <c r="F400" s="31">
        <f t="shared" si="69"/>
        <v>1671</v>
      </c>
      <c r="G400" s="31">
        <f t="shared" si="63"/>
        <v>101566.89048473968</v>
      </c>
      <c r="H400" s="31">
        <v>14</v>
      </c>
      <c r="I400" s="31">
        <v>126764</v>
      </c>
      <c r="J400" s="31">
        <v>1657</v>
      </c>
      <c r="K400" s="31">
        <v>101354</v>
      </c>
      <c r="L400" s="31"/>
      <c r="M400" s="31"/>
      <c r="N400" s="31"/>
      <c r="O400" s="31"/>
    </row>
    <row r="401" spans="1:15" x14ac:dyDescent="0.2">
      <c r="A401" s="20" t="s">
        <v>393</v>
      </c>
      <c r="B401" s="31">
        <f t="shared" si="67"/>
        <v>1965</v>
      </c>
      <c r="C401" s="31">
        <f t="shared" si="68"/>
        <v>469753.2376590331</v>
      </c>
      <c r="D401" s="31">
        <v>924</v>
      </c>
      <c r="E401" s="31">
        <v>239251</v>
      </c>
      <c r="F401" s="31">
        <f t="shared" si="69"/>
        <v>1041</v>
      </c>
      <c r="G401" s="31">
        <f t="shared" si="63"/>
        <v>674348.88376560993</v>
      </c>
      <c r="H401" s="31">
        <v>87</v>
      </c>
      <c r="I401" s="31">
        <v>59675.54022988506</v>
      </c>
      <c r="J401" s="31">
        <v>954</v>
      </c>
      <c r="K401" s="31">
        <v>730404</v>
      </c>
      <c r="M401" s="31"/>
      <c r="N401" s="31"/>
      <c r="O401" s="31"/>
    </row>
    <row r="402" spans="1:15" x14ac:dyDescent="0.2">
      <c r="A402" s="20" t="s">
        <v>394</v>
      </c>
      <c r="B402" s="31">
        <f t="shared" si="67"/>
        <v>2223</v>
      </c>
      <c r="C402" s="31">
        <f t="shared" si="68"/>
        <v>138722.26315789475</v>
      </c>
      <c r="D402" s="31">
        <v>737</v>
      </c>
      <c r="E402" s="31">
        <v>315231</v>
      </c>
      <c r="F402" s="31">
        <f t="shared" si="69"/>
        <v>1486</v>
      </c>
      <c r="G402" s="31">
        <f t="shared" si="63"/>
        <v>51180.581426648721</v>
      </c>
      <c r="H402" s="31">
        <v>78</v>
      </c>
      <c r="I402" s="31">
        <v>150220.41025641025</v>
      </c>
      <c r="J402" s="31">
        <v>1408</v>
      </c>
      <c r="K402" s="31">
        <v>45694</v>
      </c>
      <c r="M402" s="31"/>
      <c r="N402" s="31"/>
      <c r="O402" s="31"/>
    </row>
    <row r="403" spans="1:15" x14ac:dyDescent="0.2">
      <c r="A403" s="20" t="s">
        <v>396</v>
      </c>
      <c r="B403" s="31">
        <f t="shared" si="67"/>
        <v>2241</v>
      </c>
      <c r="C403" s="31">
        <f t="shared" si="68"/>
        <v>179252.87550200804</v>
      </c>
      <c r="D403" s="31">
        <v>954</v>
      </c>
      <c r="E403" s="31">
        <v>313265</v>
      </c>
      <c r="F403" s="31">
        <f t="shared" si="69"/>
        <v>1287</v>
      </c>
      <c r="G403" s="31">
        <f t="shared" si="63"/>
        <v>79915.216783216776</v>
      </c>
      <c r="H403" s="31">
        <v>63</v>
      </c>
      <c r="I403" s="31">
        <v>126237.14285714286</v>
      </c>
      <c r="J403" s="31">
        <v>1224</v>
      </c>
      <c r="K403" s="31">
        <v>77531</v>
      </c>
      <c r="M403" s="31">
        <f t="shared" ref="M403:M413" si="70">+D403*E403</f>
        <v>298854810</v>
      </c>
      <c r="N403" s="31">
        <f>+H403*I403</f>
        <v>7952940</v>
      </c>
      <c r="O403" s="31">
        <f t="shared" ref="O403:O413" si="71">+J403*K403</f>
        <v>94897944</v>
      </c>
    </row>
    <row r="404" spans="1:15" x14ac:dyDescent="0.2">
      <c r="A404" s="20" t="s">
        <v>397</v>
      </c>
      <c r="B404" s="31">
        <f t="shared" si="67"/>
        <v>3444</v>
      </c>
      <c r="C404" s="31">
        <f t="shared" si="68"/>
        <v>169696.35656213705</v>
      </c>
      <c r="D404" s="31">
        <v>1174</v>
      </c>
      <c r="E404" s="31">
        <v>316746</v>
      </c>
      <c r="F404" s="31">
        <f t="shared" si="69"/>
        <v>2270</v>
      </c>
      <c r="G404" s="31">
        <f t="shared" si="63"/>
        <v>93645.131277533044</v>
      </c>
      <c r="H404" s="31">
        <v>24</v>
      </c>
      <c r="I404" s="31">
        <v>106665.5</v>
      </c>
      <c r="J404" s="31">
        <v>2246</v>
      </c>
      <c r="K404" s="31">
        <v>93506</v>
      </c>
      <c r="M404" s="31">
        <f t="shared" si="70"/>
        <v>371859804</v>
      </c>
      <c r="N404" s="31">
        <f t="shared" ref="N404:N413" si="72">+H404*I404</f>
        <v>2559972</v>
      </c>
      <c r="O404" s="31">
        <f t="shared" si="71"/>
        <v>210014476</v>
      </c>
    </row>
    <row r="405" spans="1:15" x14ac:dyDescent="0.2">
      <c r="A405" s="20" t="s">
        <v>398</v>
      </c>
      <c r="B405" s="31">
        <f t="shared" si="67"/>
        <v>3642</v>
      </c>
      <c r="C405" s="31">
        <f t="shared" si="68"/>
        <v>199144.82866556838</v>
      </c>
      <c r="D405" s="31">
        <v>1625</v>
      </c>
      <c r="E405" s="31">
        <v>319053</v>
      </c>
      <c r="F405" s="31">
        <f t="shared" si="69"/>
        <v>2017</v>
      </c>
      <c r="G405" s="31">
        <f t="shared" si="63"/>
        <v>102540.57560733763</v>
      </c>
      <c r="H405" s="31">
        <v>26</v>
      </c>
      <c r="I405" s="31">
        <v>89490</v>
      </c>
      <c r="J405" s="31">
        <v>1991</v>
      </c>
      <c r="K405" s="31">
        <v>102711</v>
      </c>
      <c r="M405" s="31">
        <f t="shared" si="70"/>
        <v>518461125</v>
      </c>
      <c r="N405" s="31">
        <f t="shared" si="72"/>
        <v>2326740</v>
      </c>
      <c r="O405" s="31">
        <f t="shared" si="71"/>
        <v>204497601</v>
      </c>
    </row>
    <row r="406" spans="1:15" x14ac:dyDescent="0.2">
      <c r="A406" s="20" t="s">
        <v>399</v>
      </c>
      <c r="B406" s="31">
        <f t="shared" si="67"/>
        <v>2204</v>
      </c>
      <c r="C406" s="31">
        <f t="shared" si="68"/>
        <v>225925.7159709619</v>
      </c>
      <c r="D406" s="31">
        <v>1539</v>
      </c>
      <c r="E406" s="31">
        <v>284171</v>
      </c>
      <c r="F406" s="31">
        <f t="shared" si="69"/>
        <v>665</v>
      </c>
      <c r="G406" s="31">
        <f t="shared" si="63"/>
        <v>91129.487218045106</v>
      </c>
      <c r="H406" s="31">
        <v>79</v>
      </c>
      <c r="I406" s="31">
        <v>89523.455696202538</v>
      </c>
      <c r="J406" s="31">
        <v>586</v>
      </c>
      <c r="K406" s="31">
        <v>91346</v>
      </c>
      <c r="M406" s="31">
        <f t="shared" si="70"/>
        <v>437339169</v>
      </c>
      <c r="N406" s="31">
        <f t="shared" si="72"/>
        <v>7072353.0000000009</v>
      </c>
      <c r="O406" s="31">
        <f t="shared" si="71"/>
        <v>53528756</v>
      </c>
    </row>
    <row r="407" spans="1:15" x14ac:dyDescent="0.2">
      <c r="A407" s="20" t="s">
        <v>400</v>
      </c>
      <c r="B407" s="31">
        <f t="shared" si="67"/>
        <v>2679</v>
      </c>
      <c r="C407" s="31">
        <f t="shared" si="68"/>
        <v>209053.71369914146</v>
      </c>
      <c r="D407" s="31">
        <v>1429</v>
      </c>
      <c r="E407" s="31">
        <v>310374</v>
      </c>
      <c r="F407" s="31">
        <f t="shared" si="69"/>
        <v>1250</v>
      </c>
      <c r="G407" s="31">
        <f t="shared" si="63"/>
        <v>93224.362399999998</v>
      </c>
      <c r="H407" s="31">
        <v>63</v>
      </c>
      <c r="I407" s="31">
        <v>113617.44444444444</v>
      </c>
      <c r="J407" s="31">
        <v>1187</v>
      </c>
      <c r="K407" s="31">
        <v>92142</v>
      </c>
      <c r="M407" s="31">
        <f t="shared" si="70"/>
        <v>443524446</v>
      </c>
      <c r="N407" s="31">
        <f t="shared" si="72"/>
        <v>7157899</v>
      </c>
      <c r="O407" s="31">
        <f t="shared" si="71"/>
        <v>109372554</v>
      </c>
    </row>
    <row r="408" spans="1:15" x14ac:dyDescent="0.2">
      <c r="A408" s="20" t="s">
        <v>402</v>
      </c>
      <c r="B408" s="31">
        <f t="shared" si="67"/>
        <v>3014</v>
      </c>
      <c r="C408" s="31">
        <f t="shared" si="68"/>
        <v>208347.62441937625</v>
      </c>
      <c r="D408" s="31">
        <v>1596</v>
      </c>
      <c r="E408" s="31">
        <v>301913</v>
      </c>
      <c r="F408" s="31">
        <f t="shared" si="69"/>
        <v>1418</v>
      </c>
      <c r="G408" s="31">
        <f t="shared" si="63"/>
        <v>103037.08885754584</v>
      </c>
      <c r="H408" s="31">
        <v>80</v>
      </c>
      <c r="I408" s="31">
        <v>115967</v>
      </c>
      <c r="J408" s="31">
        <v>1338</v>
      </c>
      <c r="K408" s="31">
        <v>102264</v>
      </c>
      <c r="M408" s="31">
        <f t="shared" si="70"/>
        <v>481853148</v>
      </c>
      <c r="N408" s="31">
        <f t="shared" si="72"/>
        <v>9277360</v>
      </c>
      <c r="O408" s="31">
        <f t="shared" si="71"/>
        <v>136829232</v>
      </c>
    </row>
    <row r="409" spans="1:15" x14ac:dyDescent="0.2">
      <c r="A409" s="20" t="s">
        <v>404</v>
      </c>
      <c r="B409" s="31">
        <f t="shared" si="67"/>
        <v>3490</v>
      </c>
      <c r="C409" s="31">
        <f t="shared" si="68"/>
        <v>176806.83495702007</v>
      </c>
      <c r="D409" s="31">
        <v>1427</v>
      </c>
      <c r="E409" s="31">
        <v>283369</v>
      </c>
      <c r="F409" s="31">
        <f t="shared" si="69"/>
        <v>2063</v>
      </c>
      <c r="G409" s="31">
        <f t="shared" si="63"/>
        <v>103096.60252060107</v>
      </c>
      <c r="H409" s="31">
        <v>14</v>
      </c>
      <c r="I409" s="31">
        <v>147823.71428571429</v>
      </c>
      <c r="J409" s="31">
        <v>2049</v>
      </c>
      <c r="K409" s="31">
        <v>102791</v>
      </c>
      <c r="M409" s="31">
        <f t="shared" si="70"/>
        <v>404367563</v>
      </c>
      <c r="N409" s="31">
        <f t="shared" si="72"/>
        <v>2069532</v>
      </c>
      <c r="O409" s="31">
        <f t="shared" si="71"/>
        <v>210618759</v>
      </c>
    </row>
    <row r="410" spans="1:15" x14ac:dyDescent="0.2">
      <c r="A410" s="20" t="s">
        <v>405</v>
      </c>
      <c r="B410" s="31">
        <f t="shared" si="67"/>
        <v>5055</v>
      </c>
      <c r="C410" s="31">
        <f t="shared" si="68"/>
        <v>148240.64134520278</v>
      </c>
      <c r="D410" s="31">
        <v>1728</v>
      </c>
      <c r="E410" s="31">
        <v>291544</v>
      </c>
      <c r="F410" s="31">
        <f t="shared" si="69"/>
        <v>3327</v>
      </c>
      <c r="G410" s="31">
        <f t="shared" si="63"/>
        <v>73810.763450556056</v>
      </c>
      <c r="H410" s="31">
        <v>32</v>
      </c>
      <c r="I410" s="31">
        <v>114665</v>
      </c>
      <c r="J410" s="31">
        <v>3295</v>
      </c>
      <c r="K410" s="31">
        <v>73414</v>
      </c>
      <c r="M410" s="31">
        <f t="shared" si="70"/>
        <v>503788032</v>
      </c>
      <c r="N410" s="31">
        <f t="shared" si="72"/>
        <v>3669280</v>
      </c>
      <c r="O410" s="31">
        <f t="shared" si="71"/>
        <v>241899130</v>
      </c>
    </row>
    <row r="411" spans="1:15" x14ac:dyDescent="0.2">
      <c r="A411" s="20" t="s">
        <v>406</v>
      </c>
      <c r="B411" s="31">
        <f t="shared" si="67"/>
        <v>3111</v>
      </c>
      <c r="C411" s="31">
        <f t="shared" si="68"/>
        <v>175770.56734169077</v>
      </c>
      <c r="D411" s="31">
        <v>1426</v>
      </c>
      <c r="E411" s="31">
        <v>282982</v>
      </c>
      <c r="F411" s="31">
        <f t="shared" si="69"/>
        <v>1685</v>
      </c>
      <c r="G411" s="31">
        <f t="shared" si="63"/>
        <v>85038.518100890215</v>
      </c>
      <c r="H411" s="31">
        <v>4</v>
      </c>
      <c r="I411" s="31">
        <v>115094</v>
      </c>
      <c r="J411" s="31">
        <v>1681</v>
      </c>
      <c r="K411" s="31">
        <v>84967</v>
      </c>
      <c r="M411" s="31">
        <f t="shared" si="70"/>
        <v>403532332</v>
      </c>
      <c r="N411" s="31">
        <f t="shared" si="72"/>
        <v>460376</v>
      </c>
      <c r="O411" s="31">
        <f t="shared" si="71"/>
        <v>142829527</v>
      </c>
    </row>
    <row r="412" spans="1:15" x14ac:dyDescent="0.2">
      <c r="A412" s="20" t="s">
        <v>407</v>
      </c>
      <c r="B412" s="31">
        <f t="shared" si="67"/>
        <v>4237</v>
      </c>
      <c r="C412" s="31">
        <f t="shared" si="68"/>
        <v>144445.5461411376</v>
      </c>
      <c r="D412" s="31">
        <v>1453</v>
      </c>
      <c r="E412" s="31">
        <v>276863</v>
      </c>
      <c r="F412" s="31">
        <f t="shared" si="69"/>
        <v>2784</v>
      </c>
      <c r="G412" s="31">
        <f t="shared" si="63"/>
        <v>75335.431034482754</v>
      </c>
      <c r="H412" s="31">
        <v>43</v>
      </c>
      <c r="I412" s="31">
        <v>141146.90697674418</v>
      </c>
      <c r="J412" s="31">
        <v>2741</v>
      </c>
      <c r="K412" s="31">
        <v>74303</v>
      </c>
      <c r="M412" s="31">
        <f t="shared" si="70"/>
        <v>402281939</v>
      </c>
      <c r="N412" s="31">
        <f t="shared" si="72"/>
        <v>6069317</v>
      </c>
      <c r="O412" s="31">
        <f t="shared" si="71"/>
        <v>203664523</v>
      </c>
    </row>
    <row r="413" spans="1:15" x14ac:dyDescent="0.2">
      <c r="A413" s="20" t="s">
        <v>408</v>
      </c>
      <c r="B413" s="31">
        <f t="shared" si="67"/>
        <v>2371</v>
      </c>
      <c r="C413" s="31">
        <f t="shared" si="68"/>
        <v>176767.06495149725</v>
      </c>
      <c r="D413" s="31">
        <v>1179</v>
      </c>
      <c r="E413" s="31">
        <v>278579</v>
      </c>
      <c r="F413" s="31">
        <f t="shared" si="69"/>
        <v>1192</v>
      </c>
      <c r="G413" s="31">
        <f t="shared" si="63"/>
        <v>76065.494966442959</v>
      </c>
      <c r="H413" s="31">
        <v>50</v>
      </c>
      <c r="I413" s="31">
        <v>135232.4</v>
      </c>
      <c r="J413" s="31">
        <v>1142</v>
      </c>
      <c r="K413" s="31">
        <v>73475</v>
      </c>
      <c r="M413" s="31">
        <f t="shared" si="70"/>
        <v>328444641</v>
      </c>
      <c r="N413" s="31">
        <f t="shared" si="72"/>
        <v>6761620</v>
      </c>
      <c r="O413" s="31">
        <f t="shared" si="71"/>
        <v>83908450</v>
      </c>
    </row>
    <row r="414" spans="1:15" x14ac:dyDescent="0.2">
      <c r="A414" s="20" t="s">
        <v>415</v>
      </c>
      <c r="B414" s="31">
        <f>+D414+H414+J414</f>
        <v>3111</v>
      </c>
      <c r="C414" s="31">
        <f t="shared" ref="C414:C418" si="73">((+D414*E414)+(H414*I414)+(J414*K414))/B414</f>
        <v>169261.96432015428</v>
      </c>
      <c r="D414" s="31">
        <v>1208</v>
      </c>
      <c r="E414" s="31">
        <v>272265</v>
      </c>
      <c r="F414" s="31">
        <f>+H414+J414</f>
        <v>1903</v>
      </c>
      <c r="G414" s="31">
        <f t="shared" ref="G414:G418" si="74">((+H414*I414)+(J414*K414))/F414</f>
        <v>103876.95796111404</v>
      </c>
      <c r="H414" s="31">
        <v>15</v>
      </c>
      <c r="I414" s="31">
        <v>294433.8</v>
      </c>
      <c r="J414" s="31">
        <v>1888</v>
      </c>
      <c r="K414" s="31">
        <v>102363</v>
      </c>
      <c r="M414" s="31">
        <f>+D414*E414</f>
        <v>328896120</v>
      </c>
      <c r="N414" s="31">
        <f>+H414*I414</f>
        <v>4416507</v>
      </c>
      <c r="O414" s="31">
        <f t="shared" ref="O414:O418" si="75">+J414*K414</f>
        <v>193261344</v>
      </c>
    </row>
    <row r="415" spans="1:15" x14ac:dyDescent="0.2">
      <c r="A415" s="20" t="s">
        <v>417</v>
      </c>
      <c r="B415" s="31">
        <f>+D415+H415+J415</f>
        <v>3311</v>
      </c>
      <c r="C415" s="31">
        <f t="shared" si="73"/>
        <v>168410.91875566295</v>
      </c>
      <c r="D415" s="31">
        <v>1558</v>
      </c>
      <c r="E415" s="31">
        <v>262620</v>
      </c>
      <c r="F415" s="31">
        <f>+H415+J415</f>
        <v>1753</v>
      </c>
      <c r="G415" s="31">
        <f t="shared" si="74"/>
        <v>84681.455790074164</v>
      </c>
      <c r="H415" s="31">
        <v>51</v>
      </c>
      <c r="I415" s="31">
        <v>160152</v>
      </c>
      <c r="J415" s="31">
        <v>1702</v>
      </c>
      <c r="K415" s="31">
        <v>82420</v>
      </c>
      <c r="M415" s="31">
        <f>+D415*E415</f>
        <v>409161960</v>
      </c>
      <c r="N415" s="31">
        <f>+H415*I415</f>
        <v>8167752</v>
      </c>
      <c r="O415" s="31">
        <f t="shared" si="75"/>
        <v>140278840</v>
      </c>
    </row>
    <row r="416" spans="1:15" x14ac:dyDescent="0.2">
      <c r="A416" s="20" t="s">
        <v>418</v>
      </c>
      <c r="B416" s="31">
        <f>+D416+H416+J416</f>
        <v>2049</v>
      </c>
      <c r="C416" s="31">
        <f t="shared" si="73"/>
        <v>236807.27867252319</v>
      </c>
      <c r="D416" s="31">
        <v>1408</v>
      </c>
      <c r="E416" s="31">
        <v>297607</v>
      </c>
      <c r="F416" s="31">
        <f>+H416+J416</f>
        <v>641</v>
      </c>
      <c r="G416" s="31">
        <f t="shared" si="74"/>
        <v>103256.5647425897</v>
      </c>
      <c r="H416" s="31">
        <v>34</v>
      </c>
      <c r="I416" s="31">
        <v>149362.9411764706</v>
      </c>
      <c r="J416" s="31">
        <v>607</v>
      </c>
      <c r="K416" s="31">
        <v>100674</v>
      </c>
      <c r="M416" s="31">
        <f>+D416*E416</f>
        <v>419030656</v>
      </c>
      <c r="N416" s="31">
        <f>+H416*I416</f>
        <v>5078340</v>
      </c>
      <c r="O416" s="31">
        <f t="shared" si="75"/>
        <v>61109118</v>
      </c>
    </row>
    <row r="417" spans="1:15" x14ac:dyDescent="0.2">
      <c r="A417" s="20" t="s">
        <v>419</v>
      </c>
      <c r="B417" s="31">
        <f>+D417+H417+J417</f>
        <v>2549</v>
      </c>
      <c r="C417" s="31">
        <f t="shared" si="73"/>
        <v>225572.89093762261</v>
      </c>
      <c r="D417" s="31">
        <v>1596</v>
      </c>
      <c r="E417" s="31">
        <v>297480</v>
      </c>
      <c r="F417" s="31">
        <f>+H417+J417</f>
        <v>953</v>
      </c>
      <c r="G417" s="31">
        <f t="shared" si="74"/>
        <v>105149.23294858342</v>
      </c>
      <c r="H417" s="31">
        <v>59</v>
      </c>
      <c r="I417" s="31">
        <v>148867.84745762713</v>
      </c>
      <c r="J417" s="31">
        <v>894</v>
      </c>
      <c r="K417" s="31">
        <v>102264</v>
      </c>
      <c r="M417" s="31">
        <f>+D417*E417</f>
        <v>474778080</v>
      </c>
      <c r="N417" s="31">
        <f>+H417*I417</f>
        <v>8783203</v>
      </c>
      <c r="O417" s="31">
        <f t="shared" si="75"/>
        <v>91424016</v>
      </c>
    </row>
    <row r="418" spans="1:15" x14ac:dyDescent="0.2">
      <c r="A418" s="20" t="s">
        <v>421</v>
      </c>
      <c r="B418" s="31">
        <f>+D418+H418+J418</f>
        <v>2541</v>
      </c>
      <c r="C418" s="31">
        <f t="shared" si="73"/>
        <v>246424.41519086974</v>
      </c>
      <c r="D418" s="31">
        <v>1760</v>
      </c>
      <c r="E418" s="31">
        <v>304058</v>
      </c>
      <c r="F418" s="31">
        <f>+H418+J418</f>
        <v>781</v>
      </c>
      <c r="G418" s="31">
        <f t="shared" si="74"/>
        <v>116545.91421254801</v>
      </c>
      <c r="H418" s="31">
        <v>28</v>
      </c>
      <c r="I418" s="31">
        <v>133943.28571428571</v>
      </c>
      <c r="J418" s="31">
        <v>753</v>
      </c>
      <c r="K418" s="31">
        <v>115899</v>
      </c>
      <c r="M418" s="31">
        <f>+D418*E418</f>
        <v>535142080</v>
      </c>
      <c r="N418" s="31">
        <f>+H418*I418</f>
        <v>3750412</v>
      </c>
      <c r="O418" s="31">
        <f t="shared" si="75"/>
        <v>87271947</v>
      </c>
    </row>
    <row r="420" spans="1:15" x14ac:dyDescent="0.2">
      <c r="A420" s="20" t="s">
        <v>410</v>
      </c>
    </row>
    <row r="421" spans="1:15" x14ac:dyDescent="0.2">
      <c r="A421" s="20" t="s">
        <v>411</v>
      </c>
    </row>
    <row r="422" spans="1:15" x14ac:dyDescent="0.2">
      <c r="A422" s="20" t="s">
        <v>412</v>
      </c>
    </row>
    <row r="423" spans="1:15" x14ac:dyDescent="0.2">
      <c r="A423" s="20" t="s">
        <v>413</v>
      </c>
    </row>
    <row r="424" spans="1:15" x14ac:dyDescent="0.2">
      <c r="A424" s="35" t="s">
        <v>414</v>
      </c>
    </row>
  </sheetData>
  <mergeCells count="5">
    <mergeCell ref="D5:E5"/>
    <mergeCell ref="H5:I5"/>
    <mergeCell ref="J5:K5"/>
    <mergeCell ref="B5:C5"/>
    <mergeCell ref="F5:G5"/>
  </mergeCells>
  <hyperlinks>
    <hyperlink ref="B3" r:id="rId1" xr:uid="{00000000-0004-0000-0200-000000000000}"/>
    <hyperlink ref="A424" r:id="rId2" xr:uid="{A91DBD6C-8579-4BE1-A9F6-24CB708E7225}"/>
  </hyperlinks>
  <pageMargins left="0.7" right="0.7" top="0.75" bottom="0.75" header="0.3" footer="0.3"/>
  <pageSetup scale="78" fitToHeight="0" orientation="portrait" verticalDpi="1200" r:id="rId3"/>
  <rowBreaks count="3" manualBreakCount="3">
    <brk id="73" max="9" man="1"/>
    <brk id="138" max="9" man="1"/>
    <brk id="268" max="9" man="1"/>
  </rowBreaks>
  <ignoredErrors>
    <ignoredError sqref="C278 C271 G271 G278 G293 C29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82"/>
  <sheetViews>
    <sheetView topLeftCell="A253" zoomScaleNormal="100" workbookViewId="0">
      <selection activeCell="H277" sqref="H277"/>
    </sheetView>
  </sheetViews>
  <sheetFormatPr defaultRowHeight="12.75" x14ac:dyDescent="0.2"/>
  <cols>
    <col min="1" max="1" width="9" style="6" customWidth="1"/>
    <col min="2" max="4" width="16.625" style="6" customWidth="1"/>
  </cols>
  <sheetData>
    <row r="1" spans="1:9" x14ac:dyDescent="0.2">
      <c r="A1" s="5" t="s">
        <v>219</v>
      </c>
    </row>
    <row r="2" spans="1:9" x14ac:dyDescent="0.2">
      <c r="B2" s="14" t="s">
        <v>216</v>
      </c>
      <c r="C2" s="14" t="s">
        <v>217</v>
      </c>
      <c r="D2" s="14" t="s">
        <v>218</v>
      </c>
      <c r="E2" s="3"/>
    </row>
    <row r="3" spans="1:9" x14ac:dyDescent="0.2">
      <c r="A3" s="8">
        <v>2004</v>
      </c>
      <c r="B3" s="9">
        <f>+'Permits Census'!B12</f>
        <v>18015</v>
      </c>
      <c r="C3" s="13">
        <f>+'Permits TAMU'!B31</f>
        <v>18015</v>
      </c>
      <c r="D3" s="13">
        <f>+B3-C3</f>
        <v>0</v>
      </c>
      <c r="E3" s="3"/>
      <c r="F3" s="3"/>
      <c r="H3" s="4"/>
      <c r="I3" s="4"/>
    </row>
    <row r="4" spans="1:9" x14ac:dyDescent="0.2">
      <c r="A4" s="8">
        <v>2005</v>
      </c>
      <c r="B4" s="9">
        <f>+'Permits Census'!B13</f>
        <v>23241</v>
      </c>
      <c r="C4" s="13">
        <f>+'Permits TAMU'!B32</f>
        <v>23241</v>
      </c>
      <c r="D4" s="13">
        <f t="shared" ref="D4:D81" si="0">+B4-C4</f>
        <v>0</v>
      </c>
      <c r="E4" s="3"/>
      <c r="F4" s="3"/>
      <c r="H4" s="4"/>
      <c r="I4" s="4"/>
    </row>
    <row r="5" spans="1:9" x14ac:dyDescent="0.2">
      <c r="A5" s="8">
        <v>2006</v>
      </c>
      <c r="B5" s="9">
        <f>+'Permits Census'!B14</f>
        <v>26096</v>
      </c>
      <c r="C5" s="13">
        <f>+'Permits TAMU'!B33</f>
        <v>26096</v>
      </c>
      <c r="D5" s="13">
        <f t="shared" si="0"/>
        <v>0</v>
      </c>
      <c r="E5" s="3"/>
      <c r="F5" s="3"/>
      <c r="H5" s="4"/>
      <c r="I5" s="4"/>
    </row>
    <row r="6" spans="1:9" x14ac:dyDescent="0.2">
      <c r="A6" s="8">
        <v>2007</v>
      </c>
      <c r="B6" s="9">
        <f>+'Permits Census'!B15</f>
        <v>19903</v>
      </c>
      <c r="C6" s="13">
        <f>+'Permits TAMU'!B34</f>
        <v>19903</v>
      </c>
      <c r="D6" s="13">
        <f t="shared" si="0"/>
        <v>0</v>
      </c>
      <c r="E6" s="3"/>
      <c r="F6" s="3"/>
      <c r="H6" s="4"/>
      <c r="I6" s="4"/>
    </row>
    <row r="7" spans="1:9" x14ac:dyDescent="0.2">
      <c r="A7" s="8">
        <v>2008</v>
      </c>
      <c r="B7" s="9">
        <f>+'Permits Census'!B16</f>
        <v>11792</v>
      </c>
      <c r="C7" s="13">
        <f>+'Permits TAMU'!B35</f>
        <v>11792</v>
      </c>
      <c r="D7" s="13">
        <f t="shared" si="0"/>
        <v>0</v>
      </c>
      <c r="E7" s="3"/>
      <c r="F7" s="3"/>
      <c r="H7" s="4"/>
      <c r="I7" s="4"/>
    </row>
    <row r="8" spans="1:9" x14ac:dyDescent="0.2">
      <c r="A8" s="8">
        <v>2009</v>
      </c>
      <c r="B8" s="9">
        <f>+'Permits Census'!B17</f>
        <v>8758</v>
      </c>
      <c r="C8" s="13">
        <f>+'Permits TAMU'!B36</f>
        <v>8758</v>
      </c>
      <c r="D8" s="13">
        <f t="shared" si="0"/>
        <v>0</v>
      </c>
      <c r="E8" s="3"/>
      <c r="F8" s="3"/>
      <c r="H8" s="4"/>
      <c r="I8" s="4"/>
    </row>
    <row r="9" spans="1:9" x14ac:dyDescent="0.2">
      <c r="A9" s="8">
        <v>2010</v>
      </c>
      <c r="B9" s="9">
        <f>+'Permits Census'!B18</f>
        <v>8786</v>
      </c>
      <c r="C9" s="13">
        <f>+'Permits TAMU'!B37</f>
        <v>8786</v>
      </c>
      <c r="D9" s="13">
        <f t="shared" ref="D9:D24" si="1">+B9-C9</f>
        <v>0</v>
      </c>
      <c r="E9" s="3"/>
      <c r="F9" s="3"/>
      <c r="H9" s="4"/>
      <c r="I9" s="4"/>
    </row>
    <row r="10" spans="1:9" x14ac:dyDescent="0.2">
      <c r="A10" s="8">
        <v>2011</v>
      </c>
      <c r="B10" s="9">
        <f>+'Permits Census'!B19</f>
        <v>10239</v>
      </c>
      <c r="C10" s="13">
        <f>+'Permits TAMU'!B38</f>
        <v>10239</v>
      </c>
      <c r="D10" s="13">
        <f t="shared" si="1"/>
        <v>0</v>
      </c>
      <c r="E10" s="3"/>
      <c r="F10" s="3"/>
      <c r="H10" s="4"/>
      <c r="I10" s="4"/>
    </row>
    <row r="11" spans="1:9" x14ac:dyDescent="0.2">
      <c r="A11" s="8">
        <v>2012</v>
      </c>
      <c r="B11" s="9">
        <f>+'Permits Census'!B20</f>
        <v>19563</v>
      </c>
      <c r="C11" s="13">
        <f>+'Permits TAMU'!B39</f>
        <v>19595</v>
      </c>
      <c r="D11" s="13">
        <f t="shared" si="1"/>
        <v>-32</v>
      </c>
      <c r="E11" s="3"/>
      <c r="F11" s="3"/>
      <c r="H11" s="4"/>
      <c r="I11" s="4"/>
    </row>
    <row r="12" spans="1:9" x14ac:dyDescent="0.2">
      <c r="A12" s="8">
        <v>2013</v>
      </c>
      <c r="B12" s="9">
        <f>+'Permits Census'!B21</f>
        <v>20852</v>
      </c>
      <c r="C12" s="13">
        <f>+'Permits TAMU'!B40</f>
        <v>20865</v>
      </c>
      <c r="D12" s="13">
        <f t="shared" si="1"/>
        <v>-13</v>
      </c>
      <c r="E12" s="3"/>
      <c r="F12" s="3"/>
      <c r="H12" s="4"/>
      <c r="I12" s="4"/>
    </row>
    <row r="13" spans="1:9" x14ac:dyDescent="0.2">
      <c r="A13" s="8">
        <v>2014</v>
      </c>
      <c r="B13" s="9">
        <f>+'Permits Census'!B22</f>
        <v>20276</v>
      </c>
      <c r="C13" s="13">
        <f>+'Permits TAMU'!B41</f>
        <v>20276</v>
      </c>
      <c r="D13" s="13">
        <f t="shared" si="1"/>
        <v>0</v>
      </c>
      <c r="E13" s="3"/>
      <c r="F13" s="3"/>
      <c r="H13" s="4"/>
      <c r="I13" s="4"/>
    </row>
    <row r="14" spans="1:9" x14ac:dyDescent="0.2">
      <c r="A14" s="8">
        <v>2015</v>
      </c>
      <c r="B14" s="9">
        <f>+'Permits Census'!B23</f>
        <v>22370</v>
      </c>
      <c r="C14" s="13">
        <f>+'Permits TAMU'!B42</f>
        <v>22370</v>
      </c>
      <c r="D14" s="13">
        <f t="shared" si="1"/>
        <v>0</v>
      </c>
      <c r="E14" s="3"/>
      <c r="F14" s="3"/>
      <c r="H14" s="4"/>
      <c r="I14" s="4"/>
    </row>
    <row r="15" spans="1:9" x14ac:dyDescent="0.2">
      <c r="A15" s="8">
        <v>2016</v>
      </c>
      <c r="B15" s="9">
        <f>+'Permits Census'!B24</f>
        <v>21861</v>
      </c>
      <c r="C15" s="13">
        <f>+'Permits TAMU'!B43</f>
        <v>21861</v>
      </c>
      <c r="D15" s="13">
        <f t="shared" si="1"/>
        <v>0</v>
      </c>
      <c r="E15" s="3"/>
      <c r="F15" s="3"/>
      <c r="H15" s="4"/>
      <c r="I15" s="4"/>
    </row>
    <row r="16" spans="1:9" x14ac:dyDescent="0.2">
      <c r="A16" s="8">
        <v>2017</v>
      </c>
      <c r="B16" s="9">
        <f>+'Permits Census'!B25</f>
        <v>26700</v>
      </c>
      <c r="C16" s="13">
        <f>+'Permits TAMU'!B44</f>
        <v>26700</v>
      </c>
      <c r="D16" s="13">
        <f t="shared" ref="D16:D21" si="2">+B16-C16</f>
        <v>0</v>
      </c>
      <c r="E16" s="3"/>
      <c r="F16" s="3"/>
      <c r="H16" s="4"/>
      <c r="I16" s="4"/>
    </row>
    <row r="17" spans="1:9" x14ac:dyDescent="0.2">
      <c r="A17" s="8">
        <v>2018</v>
      </c>
      <c r="B17" s="9">
        <f>+'Permits Census'!B26</f>
        <v>30035</v>
      </c>
      <c r="C17" s="13">
        <f>+'Permits TAMU'!B45</f>
        <v>30670</v>
      </c>
      <c r="D17" s="13">
        <f t="shared" si="2"/>
        <v>-635</v>
      </c>
      <c r="E17" s="3"/>
      <c r="F17" s="3"/>
      <c r="H17" s="4"/>
      <c r="I17" s="4"/>
    </row>
    <row r="18" spans="1:9" x14ac:dyDescent="0.2">
      <c r="A18" s="8">
        <v>2019</v>
      </c>
      <c r="B18" s="9">
        <f>+'Permits Census'!B27</f>
        <v>32037</v>
      </c>
      <c r="C18" s="13">
        <f>+'Permits TAMU'!B46</f>
        <v>32037</v>
      </c>
      <c r="D18" s="13">
        <f t="shared" si="2"/>
        <v>0</v>
      </c>
      <c r="E18" s="3"/>
      <c r="F18" s="3"/>
      <c r="H18" s="4"/>
      <c r="I18" s="4"/>
    </row>
    <row r="19" spans="1:9" x14ac:dyDescent="0.2">
      <c r="A19" s="8">
        <v>2020</v>
      </c>
      <c r="B19" s="9">
        <f>+'Permits Census'!B28</f>
        <v>42264</v>
      </c>
      <c r="C19" s="13">
        <f>+'Permits TAMU'!B47</f>
        <v>42839</v>
      </c>
      <c r="D19" s="13">
        <f t="shared" si="2"/>
        <v>-575</v>
      </c>
      <c r="E19" s="3"/>
      <c r="F19" s="3"/>
      <c r="H19" s="4"/>
      <c r="I19" s="4"/>
    </row>
    <row r="20" spans="1:9" x14ac:dyDescent="0.2">
      <c r="A20" s="8">
        <v>2021</v>
      </c>
      <c r="B20" s="9">
        <f>+'Permits Census'!B29</f>
        <v>50907</v>
      </c>
      <c r="C20" s="13">
        <f>+'Permits TAMU'!B48</f>
        <v>51679</v>
      </c>
      <c r="D20" s="13">
        <f t="shared" si="2"/>
        <v>-772</v>
      </c>
      <c r="E20" s="3"/>
      <c r="F20" s="3"/>
      <c r="H20" s="4"/>
      <c r="I20" s="4"/>
    </row>
    <row r="21" spans="1:9" x14ac:dyDescent="0.2">
      <c r="A21" s="8">
        <v>2022</v>
      </c>
      <c r="B21" s="9">
        <f>+'Permits Census'!B30</f>
        <v>42362</v>
      </c>
      <c r="C21" s="13">
        <f>+'Permits TAMU'!B49</f>
        <v>43634</v>
      </c>
      <c r="D21" s="13">
        <f t="shared" si="2"/>
        <v>-1272</v>
      </c>
      <c r="E21" s="3"/>
      <c r="F21" s="3"/>
      <c r="H21" s="4"/>
      <c r="I21" s="4"/>
    </row>
    <row r="22" spans="1:9" x14ac:dyDescent="0.2">
      <c r="A22" s="8">
        <v>2023</v>
      </c>
      <c r="B22" s="9">
        <f>+'Permits Census'!B31</f>
        <v>38773</v>
      </c>
      <c r="C22" s="13">
        <f>+'Permits TAMU'!B50</f>
        <v>38599</v>
      </c>
      <c r="D22" s="13">
        <f t="shared" ref="D22" si="3">+B22-C22</f>
        <v>174</v>
      </c>
      <c r="E22" s="3"/>
      <c r="F22" s="3"/>
      <c r="H22" s="4"/>
      <c r="I22" s="4"/>
    </row>
    <row r="23" spans="1:9" x14ac:dyDescent="0.2">
      <c r="B23" s="9"/>
      <c r="C23" s="13"/>
      <c r="D23" s="13"/>
    </row>
    <row r="24" spans="1:9" x14ac:dyDescent="0.2">
      <c r="A24" s="8" t="s">
        <v>395</v>
      </c>
      <c r="B24" s="9">
        <f>+'Permits Census'!B33</f>
        <v>13628</v>
      </c>
      <c r="C24" s="13">
        <f>+'Permits TAMU'!B52</f>
        <v>11531</v>
      </c>
      <c r="D24" s="13">
        <f t="shared" si="1"/>
        <v>2097</v>
      </c>
    </row>
    <row r="25" spans="1:9" x14ac:dyDescent="0.2">
      <c r="A25" s="8" t="s">
        <v>416</v>
      </c>
      <c r="B25" s="9">
        <f>+'Permits Census'!B34</f>
        <v>12968</v>
      </c>
      <c r="C25" s="13">
        <f>+'Permits TAMU'!B53</f>
        <v>10450</v>
      </c>
      <c r="D25" s="13">
        <f>+B25-C25</f>
        <v>2518</v>
      </c>
    </row>
    <row r="26" spans="1:9" x14ac:dyDescent="0.2">
      <c r="D26" s="13"/>
    </row>
    <row r="27" spans="1:9" x14ac:dyDescent="0.2">
      <c r="A27" s="6" t="s">
        <v>4</v>
      </c>
      <c r="B27" s="9">
        <f>+'Permits Census'!B36</f>
        <v>590</v>
      </c>
      <c r="C27" s="13">
        <f>+'Permits TAMU'!B163</f>
        <v>583</v>
      </c>
      <c r="D27" s="13">
        <f t="shared" si="0"/>
        <v>7</v>
      </c>
    </row>
    <row r="28" spans="1:9" x14ac:dyDescent="0.2">
      <c r="A28" s="6" t="s">
        <v>5</v>
      </c>
      <c r="B28" s="9">
        <f>+'Permits Census'!B37</f>
        <v>606</v>
      </c>
      <c r="C28" s="13">
        <f>+'Permits TAMU'!B164</f>
        <v>596</v>
      </c>
      <c r="D28" s="13">
        <f t="shared" si="0"/>
        <v>10</v>
      </c>
    </row>
    <row r="29" spans="1:9" x14ac:dyDescent="0.2">
      <c r="A29" s="6" t="s">
        <v>6</v>
      </c>
      <c r="B29" s="9">
        <f>+'Permits Census'!B38</f>
        <v>1045</v>
      </c>
      <c r="C29" s="13">
        <f>+'Permits TAMU'!B165</f>
        <v>1437</v>
      </c>
      <c r="D29" s="13">
        <f t="shared" si="0"/>
        <v>-392</v>
      </c>
    </row>
    <row r="30" spans="1:9" x14ac:dyDescent="0.2">
      <c r="A30" s="6" t="s">
        <v>7</v>
      </c>
      <c r="B30" s="9">
        <f>+'Permits Census'!B39</f>
        <v>722</v>
      </c>
      <c r="C30" s="13">
        <f>+'Permits TAMU'!B166</f>
        <v>719</v>
      </c>
      <c r="D30" s="13">
        <f t="shared" si="0"/>
        <v>3</v>
      </c>
    </row>
    <row r="31" spans="1:9" x14ac:dyDescent="0.2">
      <c r="A31" s="6" t="s">
        <v>8</v>
      </c>
      <c r="B31" s="9">
        <f>+'Permits Census'!B40</f>
        <v>961</v>
      </c>
      <c r="C31" s="13">
        <f>+'Permits TAMU'!B167</f>
        <v>977</v>
      </c>
      <c r="D31" s="13">
        <f t="shared" si="0"/>
        <v>-16</v>
      </c>
    </row>
    <row r="32" spans="1:9" x14ac:dyDescent="0.2">
      <c r="A32" s="6" t="s">
        <v>9</v>
      </c>
      <c r="B32" s="9">
        <f>+'Permits Census'!B41</f>
        <v>900</v>
      </c>
      <c r="C32" s="13">
        <f>+'Permits TAMU'!B168</f>
        <v>900</v>
      </c>
      <c r="D32" s="13">
        <f t="shared" si="0"/>
        <v>0</v>
      </c>
    </row>
    <row r="33" spans="1:4" x14ac:dyDescent="0.2">
      <c r="A33" s="6" t="s">
        <v>10</v>
      </c>
      <c r="B33" s="9">
        <f>+'Permits Census'!B42</f>
        <v>868</v>
      </c>
      <c r="C33" s="13">
        <f>+'Permits TAMU'!B169</f>
        <v>868</v>
      </c>
      <c r="D33" s="13">
        <f t="shared" si="0"/>
        <v>0</v>
      </c>
    </row>
    <row r="34" spans="1:4" x14ac:dyDescent="0.2">
      <c r="A34" s="6" t="s">
        <v>11</v>
      </c>
      <c r="B34" s="9">
        <f>+'Permits Census'!B43</f>
        <v>913</v>
      </c>
      <c r="C34" s="13">
        <f>+'Permits TAMU'!B170</f>
        <v>913</v>
      </c>
      <c r="D34" s="13">
        <f t="shared" si="0"/>
        <v>0</v>
      </c>
    </row>
    <row r="35" spans="1:4" x14ac:dyDescent="0.2">
      <c r="A35" s="6" t="s">
        <v>12</v>
      </c>
      <c r="B35" s="9">
        <f>+'Permits Census'!B44</f>
        <v>838</v>
      </c>
      <c r="C35" s="13">
        <f>+'Permits TAMU'!B171</f>
        <v>804</v>
      </c>
      <c r="D35" s="13">
        <f t="shared" si="0"/>
        <v>34</v>
      </c>
    </row>
    <row r="36" spans="1:4" x14ac:dyDescent="0.2">
      <c r="A36" s="6" t="s">
        <v>13</v>
      </c>
      <c r="B36" s="9">
        <f>+'Permits Census'!B45</f>
        <v>965</v>
      </c>
      <c r="C36" s="13">
        <f>+'Permits TAMU'!B172</f>
        <v>965</v>
      </c>
      <c r="D36" s="13">
        <f t="shared" si="0"/>
        <v>0</v>
      </c>
    </row>
    <row r="37" spans="1:4" x14ac:dyDescent="0.2">
      <c r="A37" s="6" t="s">
        <v>14</v>
      </c>
      <c r="B37" s="9">
        <f>+'Permits Census'!B46</f>
        <v>857</v>
      </c>
      <c r="C37" s="13">
        <f>+'Permits TAMU'!B173</f>
        <v>825</v>
      </c>
      <c r="D37" s="13">
        <f t="shared" si="0"/>
        <v>32</v>
      </c>
    </row>
    <row r="38" spans="1:4" x14ac:dyDescent="0.2">
      <c r="A38" s="6" t="s">
        <v>15</v>
      </c>
      <c r="B38" s="9">
        <f>+'Permits Census'!B47</f>
        <v>646</v>
      </c>
      <c r="C38" s="13">
        <f>+'Permits TAMU'!B174</f>
        <v>646</v>
      </c>
      <c r="D38" s="13">
        <f t="shared" si="0"/>
        <v>0</v>
      </c>
    </row>
    <row r="39" spans="1:4" x14ac:dyDescent="0.2">
      <c r="A39" s="6" t="s">
        <v>16</v>
      </c>
      <c r="B39" s="9">
        <f>+'Permits Census'!B48</f>
        <v>1567</v>
      </c>
      <c r="C39" s="13">
        <f>+'Permits TAMU'!B175</f>
        <v>1549</v>
      </c>
      <c r="D39" s="13">
        <f t="shared" si="0"/>
        <v>18</v>
      </c>
    </row>
    <row r="40" spans="1:4" x14ac:dyDescent="0.2">
      <c r="A40" s="6" t="s">
        <v>17</v>
      </c>
      <c r="B40" s="9">
        <f>+'Permits Census'!B49</f>
        <v>1359</v>
      </c>
      <c r="C40" s="13">
        <f>+'Permits TAMU'!B176</f>
        <v>1343</v>
      </c>
      <c r="D40" s="13">
        <f t="shared" si="0"/>
        <v>16</v>
      </c>
    </row>
    <row r="41" spans="1:4" x14ac:dyDescent="0.2">
      <c r="A41" s="6" t="s">
        <v>18</v>
      </c>
      <c r="B41" s="9">
        <f>+'Permits Census'!B50</f>
        <v>1309</v>
      </c>
      <c r="C41" s="13">
        <f>+'Permits TAMU'!B177</f>
        <v>1251</v>
      </c>
      <c r="D41" s="13">
        <f t="shared" si="0"/>
        <v>58</v>
      </c>
    </row>
    <row r="42" spans="1:4" x14ac:dyDescent="0.2">
      <c r="A42" s="6" t="s">
        <v>19</v>
      </c>
      <c r="B42" s="9">
        <f>+'Permits Census'!B51</f>
        <v>1435</v>
      </c>
      <c r="C42" s="13">
        <f>+'Permits TAMU'!B178</f>
        <v>1552</v>
      </c>
      <c r="D42" s="13">
        <f t="shared" si="0"/>
        <v>-117</v>
      </c>
    </row>
    <row r="43" spans="1:4" x14ac:dyDescent="0.2">
      <c r="A43" s="6" t="s">
        <v>20</v>
      </c>
      <c r="B43" s="9">
        <f>+'Permits Census'!B52</f>
        <v>1404</v>
      </c>
      <c r="C43" s="13">
        <f>+'Permits TAMU'!B179</f>
        <v>1478</v>
      </c>
      <c r="D43" s="13">
        <f t="shared" si="0"/>
        <v>-74</v>
      </c>
    </row>
    <row r="44" spans="1:4" x14ac:dyDescent="0.2">
      <c r="A44" s="6" t="s">
        <v>21</v>
      </c>
      <c r="B44" s="9">
        <f>+'Permits Census'!B53</f>
        <v>1579</v>
      </c>
      <c r="C44" s="13">
        <f>+'Permits TAMU'!B180</f>
        <v>1751</v>
      </c>
      <c r="D44" s="13">
        <f t="shared" si="0"/>
        <v>-172</v>
      </c>
    </row>
    <row r="45" spans="1:4" x14ac:dyDescent="0.2">
      <c r="A45" s="6" t="s">
        <v>28</v>
      </c>
      <c r="B45" s="9">
        <f>+'Permits Census'!B54</f>
        <v>1443</v>
      </c>
      <c r="C45" s="13">
        <f>+'Permits TAMU'!B181</f>
        <v>1584</v>
      </c>
      <c r="D45" s="13">
        <f t="shared" si="0"/>
        <v>-141</v>
      </c>
    </row>
    <row r="46" spans="1:4" x14ac:dyDescent="0.2">
      <c r="A46" s="6" t="s">
        <v>29</v>
      </c>
      <c r="B46" s="9">
        <f>+'Permits Census'!B55</f>
        <v>1889</v>
      </c>
      <c r="C46" s="13">
        <f>+'Permits TAMU'!B182</f>
        <v>1985</v>
      </c>
      <c r="D46" s="13">
        <f t="shared" si="0"/>
        <v>-96</v>
      </c>
    </row>
    <row r="47" spans="1:4" x14ac:dyDescent="0.2">
      <c r="A47" s="6" t="s">
        <v>31</v>
      </c>
      <c r="B47" s="9">
        <f>+'Permits Census'!B56</f>
        <v>1666</v>
      </c>
      <c r="C47" s="13">
        <f>+'Permits TAMU'!B183</f>
        <v>1731</v>
      </c>
      <c r="D47" s="13">
        <f t="shared" si="0"/>
        <v>-65</v>
      </c>
    </row>
    <row r="48" spans="1:4" x14ac:dyDescent="0.2">
      <c r="A48" s="6" t="s">
        <v>32</v>
      </c>
      <c r="B48" s="9">
        <f>+'Permits Census'!B57</f>
        <v>1374</v>
      </c>
      <c r="C48" s="13">
        <f>+'Permits TAMU'!B184</f>
        <v>1528</v>
      </c>
      <c r="D48" s="13">
        <f t="shared" si="0"/>
        <v>-154</v>
      </c>
    </row>
    <row r="49" spans="1:4" x14ac:dyDescent="0.2">
      <c r="A49" s="6" t="s">
        <v>33</v>
      </c>
      <c r="B49" s="9">
        <f>+'Permits Census'!B58</f>
        <v>1181</v>
      </c>
      <c r="C49" s="13">
        <f>+'Permits TAMU'!B185</f>
        <v>1190</v>
      </c>
      <c r="D49" s="13">
        <f t="shared" si="0"/>
        <v>-9</v>
      </c>
    </row>
    <row r="50" spans="1:4" x14ac:dyDescent="0.2">
      <c r="A50" s="6" t="s">
        <v>34</v>
      </c>
      <c r="B50" s="9">
        <f>+'Permits Census'!B59</f>
        <v>1053</v>
      </c>
      <c r="C50" s="13">
        <f>+'Permits TAMU'!B186</f>
        <v>1085</v>
      </c>
      <c r="D50" s="13">
        <f t="shared" si="0"/>
        <v>-32</v>
      </c>
    </row>
    <row r="51" spans="1:4" x14ac:dyDescent="0.2">
      <c r="A51" s="6" t="s">
        <v>35</v>
      </c>
      <c r="B51" s="9">
        <f>+'Permits Census'!B60</f>
        <v>918</v>
      </c>
      <c r="C51" s="13">
        <f>+'Permits TAMU'!B187</f>
        <v>1060</v>
      </c>
      <c r="D51" s="13">
        <f t="shared" si="0"/>
        <v>-142</v>
      </c>
    </row>
    <row r="52" spans="1:4" x14ac:dyDescent="0.2">
      <c r="A52" s="6" t="s">
        <v>36</v>
      </c>
      <c r="B52" s="9">
        <f>+'Permits Census'!B61</f>
        <v>1329</v>
      </c>
      <c r="C52" s="13">
        <f>+'Permits TAMU'!B188</f>
        <v>1348</v>
      </c>
      <c r="D52" s="13">
        <f t="shared" si="0"/>
        <v>-19</v>
      </c>
    </row>
    <row r="53" spans="1:4" x14ac:dyDescent="0.2">
      <c r="A53" s="6" t="s">
        <v>37</v>
      </c>
      <c r="B53" s="9">
        <f>+'Permits Census'!B62</f>
        <v>1961</v>
      </c>
      <c r="C53" s="13">
        <f>+'Permits TAMU'!B189</f>
        <v>1959</v>
      </c>
      <c r="D53" s="13">
        <f t="shared" si="0"/>
        <v>2</v>
      </c>
    </row>
    <row r="54" spans="1:4" x14ac:dyDescent="0.2">
      <c r="A54" s="6" t="s">
        <v>38</v>
      </c>
      <c r="B54" s="9">
        <f>+'Permits Census'!B63</f>
        <v>2330</v>
      </c>
      <c r="C54" s="13">
        <f>+'Permits TAMU'!B190</f>
        <v>2316</v>
      </c>
      <c r="D54" s="13">
        <f t="shared" si="0"/>
        <v>14</v>
      </c>
    </row>
    <row r="55" spans="1:4" x14ac:dyDescent="0.2">
      <c r="A55" s="6" t="s">
        <v>39</v>
      </c>
      <c r="B55" s="9">
        <f>+'Permits Census'!B64</f>
        <v>1766</v>
      </c>
      <c r="C55" s="13">
        <f>+'Permits TAMU'!B191</f>
        <v>1762</v>
      </c>
      <c r="D55" s="13">
        <f t="shared" si="0"/>
        <v>4</v>
      </c>
    </row>
    <row r="56" spans="1:4" x14ac:dyDescent="0.2">
      <c r="A56" s="6" t="s">
        <v>40</v>
      </c>
      <c r="B56" s="9">
        <f>+'Permits Census'!B65</f>
        <v>1676</v>
      </c>
      <c r="C56" s="13">
        <f>+'Permits TAMU'!B192</f>
        <v>1776</v>
      </c>
      <c r="D56" s="13">
        <f t="shared" si="0"/>
        <v>-100</v>
      </c>
    </row>
    <row r="57" spans="1:4" x14ac:dyDescent="0.2">
      <c r="A57" s="6" t="s">
        <v>41</v>
      </c>
      <c r="B57" s="9">
        <f>+'Permits Census'!B66</f>
        <v>1992</v>
      </c>
      <c r="C57" s="13">
        <f>+'Permits TAMU'!B193</f>
        <v>1997</v>
      </c>
      <c r="D57" s="13">
        <f t="shared" si="0"/>
        <v>-5</v>
      </c>
    </row>
    <row r="58" spans="1:4" x14ac:dyDescent="0.2">
      <c r="A58" s="6" t="s">
        <v>42</v>
      </c>
      <c r="B58" s="9">
        <f>+'Permits Census'!B67</f>
        <v>2117</v>
      </c>
      <c r="C58" s="13">
        <f>+'Permits TAMU'!B194</f>
        <v>2140</v>
      </c>
      <c r="D58" s="13">
        <f t="shared" si="0"/>
        <v>-23</v>
      </c>
    </row>
    <row r="59" spans="1:4" x14ac:dyDescent="0.2">
      <c r="A59" s="6" t="s">
        <v>43</v>
      </c>
      <c r="B59" s="9">
        <f>+'Permits Census'!B68</f>
        <v>1769</v>
      </c>
      <c r="C59" s="13">
        <f>+'Permits TAMU'!B195</f>
        <v>1787</v>
      </c>
      <c r="D59" s="13">
        <f t="shared" si="0"/>
        <v>-18</v>
      </c>
    </row>
    <row r="60" spans="1:4" x14ac:dyDescent="0.2">
      <c r="A60" s="6" t="s">
        <v>44</v>
      </c>
      <c r="B60" s="9">
        <f>+'Permits Census'!B69</f>
        <v>2411</v>
      </c>
      <c r="C60" s="13">
        <f>+'Permits TAMU'!B196</f>
        <v>3103</v>
      </c>
      <c r="D60" s="13">
        <f t="shared" si="0"/>
        <v>-692</v>
      </c>
    </row>
    <row r="61" spans="1:4" x14ac:dyDescent="0.2">
      <c r="A61" s="6" t="s">
        <v>45</v>
      </c>
      <c r="B61" s="9">
        <f>+'Permits Census'!B70</f>
        <v>1694</v>
      </c>
      <c r="C61" s="13">
        <f>+'Permits TAMU'!B197</f>
        <v>1696</v>
      </c>
      <c r="D61" s="13">
        <f t="shared" si="0"/>
        <v>-2</v>
      </c>
    </row>
    <row r="62" spans="1:4" x14ac:dyDescent="0.2">
      <c r="A62" s="6" t="s">
        <v>46</v>
      </c>
      <c r="B62" s="9">
        <f>+'Permits Census'!B71</f>
        <v>2069</v>
      </c>
      <c r="C62" s="13">
        <f>+'Permits TAMU'!B198</f>
        <v>2105</v>
      </c>
      <c r="D62" s="13">
        <f t="shared" si="0"/>
        <v>-36</v>
      </c>
    </row>
    <row r="63" spans="1:4" x14ac:dyDescent="0.2">
      <c r="A63" s="6" t="s">
        <v>47</v>
      </c>
      <c r="B63" s="9">
        <f>+'Permits Census'!B72</f>
        <v>2248</v>
      </c>
      <c r="C63" s="13">
        <f>+'Permits TAMU'!B199</f>
        <v>2220</v>
      </c>
      <c r="D63" s="13">
        <f t="shared" si="0"/>
        <v>28</v>
      </c>
    </row>
    <row r="64" spans="1:4" x14ac:dyDescent="0.2">
      <c r="A64" s="6" t="s">
        <v>48</v>
      </c>
      <c r="B64" s="9">
        <f>+'Permits Census'!B73</f>
        <v>1980</v>
      </c>
      <c r="C64" s="13">
        <f>+'Permits TAMU'!B200</f>
        <v>1760</v>
      </c>
      <c r="D64" s="13">
        <f t="shared" si="0"/>
        <v>220</v>
      </c>
    </row>
    <row r="65" spans="1:4" x14ac:dyDescent="0.2">
      <c r="A65" s="6" t="s">
        <v>49</v>
      </c>
      <c r="B65" s="9">
        <f>+'Permits Census'!B74</f>
        <v>3123</v>
      </c>
      <c r="C65" s="13">
        <f>+'Permits TAMU'!B201</f>
        <v>3618</v>
      </c>
      <c r="D65" s="13">
        <f t="shared" si="0"/>
        <v>-495</v>
      </c>
    </row>
    <row r="66" spans="1:4" x14ac:dyDescent="0.2">
      <c r="A66" s="6" t="s">
        <v>50</v>
      </c>
      <c r="B66" s="9">
        <f>+'Permits Census'!B75</f>
        <v>2250</v>
      </c>
      <c r="C66" s="13">
        <f>+'Permits TAMU'!B202</f>
        <v>2386</v>
      </c>
      <c r="D66" s="13">
        <f t="shared" si="0"/>
        <v>-136</v>
      </c>
    </row>
    <row r="67" spans="1:4" x14ac:dyDescent="0.2">
      <c r="A67" s="6" t="s">
        <v>51</v>
      </c>
      <c r="B67" s="9">
        <f>+'Permits Census'!B76</f>
        <v>1835</v>
      </c>
      <c r="C67" s="13">
        <f>+'Permits TAMU'!B203</f>
        <v>1927</v>
      </c>
      <c r="D67" s="13">
        <f t="shared" si="0"/>
        <v>-92</v>
      </c>
    </row>
    <row r="68" spans="1:4" x14ac:dyDescent="0.2">
      <c r="A68" s="6" t="s">
        <v>53</v>
      </c>
      <c r="B68" s="9">
        <f>+'Permits Census'!B77</f>
        <v>2155</v>
      </c>
      <c r="C68" s="13">
        <f>+'Permits TAMU'!B204</f>
        <v>2158</v>
      </c>
      <c r="D68" s="13">
        <f t="shared" si="0"/>
        <v>-3</v>
      </c>
    </row>
    <row r="69" spans="1:4" x14ac:dyDescent="0.2">
      <c r="A69" s="6" t="s">
        <v>54</v>
      </c>
      <c r="B69" s="9">
        <f>+'Permits Census'!B78</f>
        <v>1601</v>
      </c>
      <c r="C69" s="13">
        <f>+'Permits TAMU'!B205</f>
        <v>1646</v>
      </c>
      <c r="D69" s="13">
        <f t="shared" si="0"/>
        <v>-45</v>
      </c>
    </row>
    <row r="70" spans="1:4" x14ac:dyDescent="0.2">
      <c r="A70" s="6" t="s">
        <v>55</v>
      </c>
      <c r="B70" s="9">
        <f>+'Permits Census'!B79</f>
        <v>2988</v>
      </c>
      <c r="C70" s="13">
        <f>+'Permits TAMU'!B206</f>
        <v>2829</v>
      </c>
      <c r="D70" s="13">
        <f t="shared" si="0"/>
        <v>159</v>
      </c>
    </row>
    <row r="71" spans="1:4" x14ac:dyDescent="0.2">
      <c r="A71" s="6" t="s">
        <v>56</v>
      </c>
      <c r="B71" s="9">
        <f>+'Permits Census'!B80</f>
        <v>2005</v>
      </c>
      <c r="C71" s="13">
        <f>+'Permits TAMU'!B207</f>
        <v>2194</v>
      </c>
      <c r="D71" s="13">
        <f t="shared" si="0"/>
        <v>-189</v>
      </c>
    </row>
    <row r="72" spans="1:4" x14ac:dyDescent="0.2">
      <c r="A72" s="6" t="s">
        <v>57</v>
      </c>
      <c r="B72" s="9">
        <f>+'Permits Census'!B81</f>
        <v>1667</v>
      </c>
      <c r="C72" s="13">
        <f>+'Permits TAMU'!B208</f>
        <v>1719</v>
      </c>
      <c r="D72" s="13">
        <f t="shared" si="0"/>
        <v>-52</v>
      </c>
    </row>
    <row r="73" spans="1:4" x14ac:dyDescent="0.2">
      <c r="A73" s="6" t="s">
        <v>58</v>
      </c>
      <c r="B73" s="9">
        <f>+'Permits Census'!B82</f>
        <v>1958</v>
      </c>
      <c r="C73" s="13">
        <f>+'Permits TAMU'!B209</f>
        <v>1618</v>
      </c>
      <c r="D73" s="13">
        <f t="shared" si="0"/>
        <v>340</v>
      </c>
    </row>
    <row r="74" spans="1:4" x14ac:dyDescent="0.2">
      <c r="A74" s="6" t="s">
        <v>59</v>
      </c>
      <c r="B74" s="9">
        <f>+'Permits Census'!B83</f>
        <v>2125</v>
      </c>
      <c r="C74" s="13">
        <f>+'Permits TAMU'!B210</f>
        <v>2018</v>
      </c>
      <c r="D74" s="13">
        <f t="shared" si="0"/>
        <v>107</v>
      </c>
    </row>
    <row r="75" spans="1:4" x14ac:dyDescent="0.2">
      <c r="A75" s="6" t="s">
        <v>60</v>
      </c>
      <c r="B75" s="9">
        <f>+'Permits Census'!B84</f>
        <v>1394</v>
      </c>
      <c r="C75" s="13">
        <f>+'Permits TAMU'!B211</f>
        <v>1395</v>
      </c>
      <c r="D75" s="13">
        <f t="shared" si="0"/>
        <v>-1</v>
      </c>
    </row>
    <row r="76" spans="1:4" x14ac:dyDescent="0.2">
      <c r="A76" s="6" t="s">
        <v>61</v>
      </c>
      <c r="B76" s="9">
        <f>+'Permits Census'!B85</f>
        <v>1921</v>
      </c>
      <c r="C76" s="13">
        <f>+'Permits TAMU'!B212</f>
        <v>1755</v>
      </c>
      <c r="D76" s="13">
        <f t="shared" si="0"/>
        <v>166</v>
      </c>
    </row>
    <row r="77" spans="1:4" x14ac:dyDescent="0.2">
      <c r="A77" s="6" t="s">
        <v>62</v>
      </c>
      <c r="B77" s="9">
        <f>+'Permits Census'!B86</f>
        <v>1448</v>
      </c>
      <c r="C77" s="13">
        <f>+'Permits TAMU'!B213</f>
        <v>1446</v>
      </c>
      <c r="D77" s="13">
        <f t="shared" si="0"/>
        <v>2</v>
      </c>
    </row>
    <row r="78" spans="1:4" x14ac:dyDescent="0.2">
      <c r="A78" s="6" t="s">
        <v>63</v>
      </c>
      <c r="B78" s="9">
        <f>+'Permits Census'!B87</f>
        <v>1361</v>
      </c>
      <c r="C78" s="13">
        <f>+'Permits TAMU'!B214</f>
        <v>1353</v>
      </c>
      <c r="D78" s="13">
        <f t="shared" si="0"/>
        <v>8</v>
      </c>
    </row>
    <row r="79" spans="1:4" x14ac:dyDescent="0.2">
      <c r="A79" s="6" t="s">
        <v>64</v>
      </c>
      <c r="B79" s="9">
        <f>+'Permits Census'!B88</f>
        <v>1931</v>
      </c>
      <c r="C79" s="13">
        <f>+'Permits TAMU'!B215</f>
        <v>1932</v>
      </c>
      <c r="D79" s="13">
        <f t="shared" si="0"/>
        <v>-1</v>
      </c>
    </row>
    <row r="80" spans="1:4" x14ac:dyDescent="0.2">
      <c r="A80" s="6" t="s">
        <v>65</v>
      </c>
      <c r="B80" s="9">
        <f>+'Permits Census'!B89</f>
        <v>1200</v>
      </c>
      <c r="C80" s="13">
        <f>+'Permits TAMU'!B216</f>
        <v>1209</v>
      </c>
      <c r="D80" s="13">
        <f t="shared" si="0"/>
        <v>-9</v>
      </c>
    </row>
    <row r="81" spans="1:4" x14ac:dyDescent="0.2">
      <c r="A81" s="6" t="s">
        <v>66</v>
      </c>
      <c r="B81" s="9">
        <f>+'Permits Census'!B90</f>
        <v>3720</v>
      </c>
      <c r="C81" s="13">
        <f>+'Permits TAMU'!B217</f>
        <v>3720</v>
      </c>
      <c r="D81" s="13">
        <f t="shared" si="0"/>
        <v>0</v>
      </c>
    </row>
    <row r="82" spans="1:4" x14ac:dyDescent="0.2">
      <c r="A82" s="6" t="s">
        <v>67</v>
      </c>
      <c r="B82" s="9">
        <f>+'Permits Census'!B91</f>
        <v>2060</v>
      </c>
      <c r="C82" s="13">
        <f>+'Permits TAMU'!B218</f>
        <v>2046</v>
      </c>
      <c r="D82" s="13">
        <f t="shared" ref="D82:D111" si="4">+B82-C82</f>
        <v>14</v>
      </c>
    </row>
    <row r="83" spans="1:4" x14ac:dyDescent="0.2">
      <c r="A83" s="6" t="s">
        <v>69</v>
      </c>
      <c r="B83" s="9">
        <f>+'Permits Census'!B92</f>
        <v>947</v>
      </c>
      <c r="C83" s="13">
        <f>+'Permits TAMU'!B219</f>
        <v>937</v>
      </c>
      <c r="D83" s="13">
        <f t="shared" si="4"/>
        <v>10</v>
      </c>
    </row>
    <row r="84" spans="1:4" x14ac:dyDescent="0.2">
      <c r="A84" s="6" t="s">
        <v>72</v>
      </c>
      <c r="B84" s="9">
        <f>+'Permits Census'!B93</f>
        <v>1299</v>
      </c>
      <c r="C84" s="13">
        <f>+'Permits TAMU'!B220</f>
        <v>1526</v>
      </c>
      <c r="D84" s="13">
        <f t="shared" si="4"/>
        <v>-227</v>
      </c>
    </row>
    <row r="85" spans="1:4" x14ac:dyDescent="0.2">
      <c r="A85" s="6" t="s">
        <v>73</v>
      </c>
      <c r="B85" s="9">
        <f>+'Permits Census'!B94</f>
        <v>1375</v>
      </c>
      <c r="C85" s="13">
        <f>+'Permits TAMU'!B221</f>
        <v>1374</v>
      </c>
      <c r="D85" s="13">
        <f t="shared" si="4"/>
        <v>1</v>
      </c>
    </row>
    <row r="86" spans="1:4" x14ac:dyDescent="0.2">
      <c r="A86" s="6" t="s">
        <v>74</v>
      </c>
      <c r="B86" s="9">
        <f>+'Permits Census'!B95</f>
        <v>1223</v>
      </c>
      <c r="C86" s="13">
        <f>+'Permits TAMU'!B222</f>
        <v>1210</v>
      </c>
      <c r="D86" s="13">
        <f t="shared" si="4"/>
        <v>13</v>
      </c>
    </row>
    <row r="87" spans="1:4" x14ac:dyDescent="0.2">
      <c r="A87" s="6" t="s">
        <v>75</v>
      </c>
      <c r="B87" s="9">
        <f>+'Permits Census'!B96</f>
        <v>1534</v>
      </c>
      <c r="C87" s="13">
        <f>+'Permits TAMU'!B223</f>
        <v>1488</v>
      </c>
      <c r="D87" s="13">
        <f t="shared" si="4"/>
        <v>46</v>
      </c>
    </row>
    <row r="88" spans="1:4" x14ac:dyDescent="0.2">
      <c r="A88" s="6" t="s">
        <v>76</v>
      </c>
      <c r="B88" s="9">
        <f>+'Permits Census'!B97</f>
        <v>1497</v>
      </c>
      <c r="C88" s="13">
        <f>+'Permits TAMU'!B224</f>
        <v>1159</v>
      </c>
      <c r="D88" s="13">
        <f t="shared" si="4"/>
        <v>338</v>
      </c>
    </row>
    <row r="89" spans="1:4" x14ac:dyDescent="0.2">
      <c r="A89" s="6" t="s">
        <v>78</v>
      </c>
      <c r="B89" s="9">
        <f>+'Permits Census'!B98</f>
        <v>1502</v>
      </c>
      <c r="C89" s="13">
        <f>+'Permits TAMU'!B225</f>
        <v>1841</v>
      </c>
      <c r="D89" s="13">
        <f t="shared" si="4"/>
        <v>-339</v>
      </c>
    </row>
    <row r="90" spans="1:4" x14ac:dyDescent="0.2">
      <c r="A90" s="6" t="s">
        <v>79</v>
      </c>
      <c r="B90" s="9">
        <f>+'Permits Census'!B99</f>
        <v>1117</v>
      </c>
      <c r="C90" s="13">
        <f>+'Permits TAMU'!B226</f>
        <v>1067</v>
      </c>
      <c r="D90" s="13">
        <f t="shared" si="4"/>
        <v>50</v>
      </c>
    </row>
    <row r="91" spans="1:4" x14ac:dyDescent="0.2">
      <c r="A91" s="6" t="s">
        <v>80</v>
      </c>
      <c r="B91" s="9">
        <f>+'Permits Census'!B100</f>
        <v>1574</v>
      </c>
      <c r="C91" s="13">
        <f>+'Permits TAMU'!B227</f>
        <v>557</v>
      </c>
      <c r="D91" s="13">
        <f t="shared" si="4"/>
        <v>1017</v>
      </c>
    </row>
    <row r="92" spans="1:4" x14ac:dyDescent="0.2">
      <c r="A92" s="6" t="s">
        <v>81</v>
      </c>
      <c r="B92" s="9">
        <f>+'Permits Census'!B101</f>
        <v>1089</v>
      </c>
      <c r="C92" s="13">
        <f>+'Permits TAMU'!B228</f>
        <v>1031</v>
      </c>
      <c r="D92" s="13">
        <f t="shared" si="4"/>
        <v>58</v>
      </c>
    </row>
    <row r="93" spans="1:4" x14ac:dyDescent="0.2">
      <c r="A93" s="6" t="s">
        <v>82</v>
      </c>
      <c r="B93" s="9">
        <f>+'Permits Census'!B102</f>
        <v>1094</v>
      </c>
      <c r="C93" s="13">
        <f>+'Permits TAMU'!B229</f>
        <v>1096</v>
      </c>
      <c r="D93" s="13">
        <f t="shared" si="4"/>
        <v>-2</v>
      </c>
    </row>
    <row r="94" spans="1:4" x14ac:dyDescent="0.2">
      <c r="A94" s="6" t="s">
        <v>83</v>
      </c>
      <c r="B94" s="9">
        <f>+'Permits Census'!B103</f>
        <v>1318</v>
      </c>
      <c r="C94" s="13">
        <f>+'Permits TAMU'!B230</f>
        <v>1451</v>
      </c>
      <c r="D94" s="13">
        <f t="shared" si="4"/>
        <v>-133</v>
      </c>
    </row>
    <row r="95" spans="1:4" x14ac:dyDescent="0.2">
      <c r="A95" s="6" t="s">
        <v>84</v>
      </c>
      <c r="B95" s="9">
        <f>+'Permits Census'!B104</f>
        <v>830</v>
      </c>
      <c r="C95" s="13">
        <f>+'Permits TAMU'!B231</f>
        <v>830</v>
      </c>
      <c r="D95" s="13">
        <f t="shared" si="4"/>
        <v>0</v>
      </c>
    </row>
    <row r="96" spans="1:4" x14ac:dyDescent="0.2">
      <c r="A96" s="6" t="s">
        <v>85</v>
      </c>
      <c r="B96" s="9">
        <f>+'Permits Census'!B105</f>
        <v>815</v>
      </c>
      <c r="C96" s="13">
        <f>+'Permits TAMU'!B232</f>
        <v>494</v>
      </c>
      <c r="D96" s="13">
        <f t="shared" si="4"/>
        <v>321</v>
      </c>
    </row>
    <row r="97" spans="1:4" x14ac:dyDescent="0.2">
      <c r="A97" s="6" t="s">
        <v>86</v>
      </c>
      <c r="B97" s="9">
        <f>+'Permits Census'!B106</f>
        <v>713</v>
      </c>
      <c r="C97" s="13">
        <f>+'Permits TAMU'!B233</f>
        <v>227</v>
      </c>
      <c r="D97" s="13">
        <f t="shared" si="4"/>
        <v>486</v>
      </c>
    </row>
    <row r="98" spans="1:4" x14ac:dyDescent="0.2">
      <c r="A98" s="6" t="s">
        <v>87</v>
      </c>
      <c r="B98" s="9">
        <f>+'Permits Census'!B107</f>
        <v>1061</v>
      </c>
      <c r="C98" s="13">
        <f>+'Permits TAMU'!B234</f>
        <v>236</v>
      </c>
      <c r="D98" s="13">
        <f t="shared" si="4"/>
        <v>825</v>
      </c>
    </row>
    <row r="99" spans="1:4" x14ac:dyDescent="0.2">
      <c r="A99" s="6" t="s">
        <v>88</v>
      </c>
      <c r="B99" s="9">
        <f>+'Permits Census'!B108</f>
        <v>708</v>
      </c>
      <c r="C99" s="13">
        <f>+'Permits TAMU'!B235</f>
        <v>721</v>
      </c>
      <c r="D99" s="13">
        <f t="shared" si="4"/>
        <v>-13</v>
      </c>
    </row>
    <row r="100" spans="1:4" x14ac:dyDescent="0.2">
      <c r="A100" s="6" t="s">
        <v>89</v>
      </c>
      <c r="B100" s="9">
        <f>+'Permits Census'!B109</f>
        <v>688</v>
      </c>
      <c r="C100" s="13">
        <f>+'Permits TAMU'!B236</f>
        <v>690</v>
      </c>
      <c r="D100" s="13">
        <f t="shared" si="4"/>
        <v>-2</v>
      </c>
    </row>
    <row r="101" spans="1:4" x14ac:dyDescent="0.2">
      <c r="A101" s="6" t="s">
        <v>90</v>
      </c>
      <c r="B101" s="9">
        <f>+'Permits Census'!B110</f>
        <v>785</v>
      </c>
      <c r="C101" s="13">
        <f>+'Permits TAMU'!B237</f>
        <v>782</v>
      </c>
      <c r="D101" s="13">
        <f t="shared" si="4"/>
        <v>3</v>
      </c>
    </row>
    <row r="102" spans="1:4" x14ac:dyDescent="0.2">
      <c r="A102" s="6" t="s">
        <v>91</v>
      </c>
      <c r="B102" s="9">
        <f>+'Permits Census'!B111</f>
        <v>938</v>
      </c>
      <c r="C102" s="13">
        <f>+'Permits TAMU'!B238</f>
        <v>937</v>
      </c>
      <c r="D102" s="13">
        <f t="shared" si="4"/>
        <v>1</v>
      </c>
    </row>
    <row r="103" spans="1:4" x14ac:dyDescent="0.2">
      <c r="A103" s="6" t="s">
        <v>92</v>
      </c>
      <c r="B103" s="9">
        <f>+'Permits Census'!B112</f>
        <v>522</v>
      </c>
      <c r="C103" s="13">
        <f>+'Permits TAMU'!B239</f>
        <v>720</v>
      </c>
      <c r="D103" s="13">
        <f t="shared" si="4"/>
        <v>-198</v>
      </c>
    </row>
    <row r="104" spans="1:4" x14ac:dyDescent="0.2">
      <c r="A104" s="6" t="s">
        <v>93</v>
      </c>
      <c r="B104" s="9">
        <f>+'Permits Census'!B113</f>
        <v>1269</v>
      </c>
      <c r="C104" s="13">
        <f>+'Permits TAMU'!B240</f>
        <v>1245</v>
      </c>
      <c r="D104" s="13">
        <f t="shared" si="4"/>
        <v>24</v>
      </c>
    </row>
    <row r="105" spans="1:4" x14ac:dyDescent="0.2">
      <c r="A105" s="6" t="s">
        <v>94</v>
      </c>
      <c r="B105" s="9">
        <f>+'Permits Census'!B114</f>
        <v>876</v>
      </c>
      <c r="C105" s="13">
        <f>+'Permits TAMU'!B241</f>
        <v>875</v>
      </c>
      <c r="D105" s="13">
        <f t="shared" si="4"/>
        <v>1</v>
      </c>
    </row>
    <row r="106" spans="1:4" x14ac:dyDescent="0.2">
      <c r="A106" s="6" t="s">
        <v>95</v>
      </c>
      <c r="B106" s="9">
        <f>+'Permits Census'!B115</f>
        <v>745</v>
      </c>
      <c r="C106" s="13">
        <f>+'Permits TAMU'!B242</f>
        <v>582</v>
      </c>
      <c r="D106" s="13">
        <f t="shared" si="4"/>
        <v>163</v>
      </c>
    </row>
    <row r="107" spans="1:4" x14ac:dyDescent="0.2">
      <c r="A107" s="6" t="s">
        <v>96</v>
      </c>
      <c r="B107" s="9">
        <f>+'Permits Census'!B116</f>
        <v>591</v>
      </c>
      <c r="C107" s="13">
        <f>+'Permits TAMU'!B243</f>
        <v>599</v>
      </c>
      <c r="D107" s="13">
        <f t="shared" si="4"/>
        <v>-8</v>
      </c>
    </row>
    <row r="108" spans="1:4" x14ac:dyDescent="0.2">
      <c r="A108" s="6" t="s">
        <v>97</v>
      </c>
      <c r="B108" s="9">
        <f>+'Permits Census'!B117</f>
        <v>476</v>
      </c>
      <c r="C108" s="13">
        <f>+'Permits TAMU'!B244</f>
        <v>475</v>
      </c>
      <c r="D108" s="13">
        <f t="shared" si="4"/>
        <v>1</v>
      </c>
    </row>
    <row r="109" spans="1:4" x14ac:dyDescent="0.2">
      <c r="A109" s="6" t="s">
        <v>98</v>
      </c>
      <c r="B109" s="9">
        <f>+'Permits Census'!B118</f>
        <v>626</v>
      </c>
      <c r="C109" s="13">
        <f>+'Permits TAMU'!B245</f>
        <v>630</v>
      </c>
      <c r="D109" s="13">
        <f t="shared" si="4"/>
        <v>-4</v>
      </c>
    </row>
    <row r="110" spans="1:4" x14ac:dyDescent="0.2">
      <c r="A110" s="6" t="s">
        <v>99</v>
      </c>
      <c r="B110" s="9">
        <f>+'Permits Census'!B119</f>
        <v>514</v>
      </c>
      <c r="C110" s="13">
        <f>+'Permits TAMU'!B246</f>
        <v>506</v>
      </c>
      <c r="D110" s="13">
        <f t="shared" si="4"/>
        <v>8</v>
      </c>
    </row>
    <row r="111" spans="1:4" x14ac:dyDescent="0.2">
      <c r="A111" s="6" t="s">
        <v>100</v>
      </c>
      <c r="B111" s="9">
        <f>+'Permits Census'!B120</f>
        <v>441</v>
      </c>
      <c r="C111" s="13">
        <f>+'Permits TAMU'!B247</f>
        <v>438</v>
      </c>
      <c r="D111" s="13">
        <f t="shared" si="4"/>
        <v>3</v>
      </c>
    </row>
    <row r="112" spans="1:4" x14ac:dyDescent="0.2">
      <c r="A112" s="6" t="s">
        <v>220</v>
      </c>
      <c r="B112" s="9">
        <f>+'Permits Census'!B121</f>
        <v>581</v>
      </c>
      <c r="C112" s="13">
        <f>+'Permits TAMU'!B248</f>
        <v>579</v>
      </c>
      <c r="D112" s="13">
        <f t="shared" ref="D112:D117" si="5">+B112-C112</f>
        <v>2</v>
      </c>
    </row>
    <row r="113" spans="1:4" x14ac:dyDescent="0.2">
      <c r="A113" s="6" t="s">
        <v>221</v>
      </c>
      <c r="B113" s="9">
        <f>+'Permits Census'!B122</f>
        <v>1011</v>
      </c>
      <c r="C113" s="13">
        <f>+'Permits TAMU'!B249</f>
        <v>1007</v>
      </c>
      <c r="D113" s="13">
        <f t="shared" si="5"/>
        <v>4</v>
      </c>
    </row>
    <row r="114" spans="1:4" x14ac:dyDescent="0.2">
      <c r="A114" s="6" t="s">
        <v>222</v>
      </c>
      <c r="B114" s="9">
        <f>+'Permits Census'!B123</f>
        <v>830</v>
      </c>
      <c r="C114" s="13">
        <f>+'Permits TAMU'!B250</f>
        <v>826</v>
      </c>
      <c r="D114" s="13">
        <f t="shared" si="5"/>
        <v>4</v>
      </c>
    </row>
    <row r="115" spans="1:4" x14ac:dyDescent="0.2">
      <c r="A115" s="6" t="s">
        <v>225</v>
      </c>
      <c r="B115" s="9">
        <f>+'Permits Census'!B124</f>
        <v>671</v>
      </c>
      <c r="C115" s="13">
        <f>+'Permits TAMU'!B251</f>
        <v>566</v>
      </c>
      <c r="D115" s="13">
        <f t="shared" si="5"/>
        <v>105</v>
      </c>
    </row>
    <row r="116" spans="1:4" x14ac:dyDescent="0.2">
      <c r="A116" s="6" t="s">
        <v>226</v>
      </c>
      <c r="B116" s="9">
        <f>+'Permits Census'!B125</f>
        <v>607</v>
      </c>
      <c r="C116" s="13">
        <f>+'Permits TAMU'!B252</f>
        <v>588</v>
      </c>
      <c r="D116" s="13">
        <f t="shared" si="5"/>
        <v>19</v>
      </c>
    </row>
    <row r="117" spans="1:4" x14ac:dyDescent="0.2">
      <c r="A117" s="6" t="s">
        <v>227</v>
      </c>
      <c r="B117" s="9">
        <f>+'Permits Census'!B126</f>
        <v>538</v>
      </c>
      <c r="C117" s="13">
        <f>+'Permits TAMU'!B253</f>
        <v>546</v>
      </c>
      <c r="D117" s="13">
        <f t="shared" si="5"/>
        <v>-8</v>
      </c>
    </row>
    <row r="118" spans="1:4" x14ac:dyDescent="0.2">
      <c r="A118" s="6" t="s">
        <v>228</v>
      </c>
      <c r="B118" s="9">
        <f>+'Permits Census'!B127</f>
        <v>669</v>
      </c>
      <c r="C118" s="13">
        <f>+'Permits TAMU'!B254</f>
        <v>649</v>
      </c>
      <c r="D118" s="13">
        <f t="shared" ref="D118:D123" si="6">+B118-C118</f>
        <v>20</v>
      </c>
    </row>
    <row r="119" spans="1:4" x14ac:dyDescent="0.2">
      <c r="A119" s="6" t="s">
        <v>229</v>
      </c>
      <c r="B119" s="9">
        <f>+'Permits Census'!B128</f>
        <v>469</v>
      </c>
      <c r="C119" s="13">
        <f>+'Permits TAMU'!B255</f>
        <v>523</v>
      </c>
      <c r="D119" s="13">
        <f t="shared" si="6"/>
        <v>-54</v>
      </c>
    </row>
    <row r="120" spans="1:4" x14ac:dyDescent="0.2">
      <c r="A120" s="6" t="s">
        <v>230</v>
      </c>
      <c r="B120" s="9">
        <f>+'Permits Census'!B129</f>
        <v>384</v>
      </c>
      <c r="C120" s="13">
        <f>+'Permits TAMU'!B256</f>
        <v>372</v>
      </c>
      <c r="D120" s="13">
        <f t="shared" si="6"/>
        <v>12</v>
      </c>
    </row>
    <row r="121" spans="1:4" x14ac:dyDescent="0.2">
      <c r="A121" s="6" t="s">
        <v>231</v>
      </c>
      <c r="B121" s="9">
        <f>+'Permits Census'!B130</f>
        <v>546</v>
      </c>
      <c r="C121" s="13">
        <f>+'Permits TAMU'!B257</f>
        <v>610</v>
      </c>
      <c r="D121" s="13">
        <f t="shared" si="6"/>
        <v>-64</v>
      </c>
    </row>
    <row r="122" spans="1:4" x14ac:dyDescent="0.2">
      <c r="A122" s="6" t="s">
        <v>232</v>
      </c>
      <c r="B122" s="9">
        <f>+'Permits Census'!B131</f>
        <v>823</v>
      </c>
      <c r="C122" s="13">
        <f>+'Permits TAMU'!B258</f>
        <v>817</v>
      </c>
      <c r="D122" s="13">
        <f t="shared" si="6"/>
        <v>6</v>
      </c>
    </row>
    <row r="123" spans="1:4" x14ac:dyDescent="0.2">
      <c r="A123" s="6" t="s">
        <v>233</v>
      </c>
      <c r="B123" s="9">
        <f>+'Permits Census'!B132</f>
        <v>824</v>
      </c>
      <c r="C123" s="13">
        <f>+'Permits TAMU'!B259</f>
        <v>820</v>
      </c>
      <c r="D123" s="13">
        <f t="shared" si="6"/>
        <v>4</v>
      </c>
    </row>
    <row r="124" spans="1:4" x14ac:dyDescent="0.2">
      <c r="A124" s="6" t="s">
        <v>234</v>
      </c>
      <c r="B124" s="9">
        <f>+'Permits Census'!B133</f>
        <v>482</v>
      </c>
      <c r="C124" s="13">
        <f>+'Permits TAMU'!B260</f>
        <v>490</v>
      </c>
      <c r="D124" s="13">
        <f t="shared" ref="D124:D132" si="7">+B124-C124</f>
        <v>-8</v>
      </c>
    </row>
    <row r="125" spans="1:4" x14ac:dyDescent="0.2">
      <c r="A125" s="6" t="s">
        <v>235</v>
      </c>
      <c r="B125" s="9">
        <f>+'Permits Census'!B134</f>
        <v>753</v>
      </c>
      <c r="C125" s="13">
        <f>+'Permits TAMU'!B261</f>
        <v>791</v>
      </c>
      <c r="D125" s="13">
        <f t="shared" si="7"/>
        <v>-38</v>
      </c>
    </row>
    <row r="126" spans="1:4" x14ac:dyDescent="0.2">
      <c r="A126" s="6" t="s">
        <v>236</v>
      </c>
      <c r="B126" s="9">
        <f>+'Permits Census'!B135</f>
        <v>996</v>
      </c>
      <c r="C126" s="13">
        <f>+'Permits TAMU'!B262</f>
        <v>1003</v>
      </c>
      <c r="D126" s="13">
        <f t="shared" si="7"/>
        <v>-7</v>
      </c>
    </row>
    <row r="127" spans="1:4" x14ac:dyDescent="0.2">
      <c r="A127" s="6" t="s">
        <v>237</v>
      </c>
      <c r="B127" s="9">
        <f>+'Permits Census'!B136</f>
        <v>808</v>
      </c>
      <c r="C127" s="13">
        <f>+'Permits TAMU'!B263</f>
        <v>805</v>
      </c>
      <c r="D127" s="13">
        <f t="shared" si="7"/>
        <v>3</v>
      </c>
    </row>
    <row r="128" spans="1:4" x14ac:dyDescent="0.2">
      <c r="A128" s="6" t="s">
        <v>238</v>
      </c>
      <c r="B128" s="9">
        <f>+'Permits Census'!B137</f>
        <v>1641</v>
      </c>
      <c r="C128" s="13">
        <f>+'Permits TAMU'!B264</f>
        <v>1628</v>
      </c>
      <c r="D128" s="13">
        <f t="shared" si="7"/>
        <v>13</v>
      </c>
    </row>
    <row r="129" spans="1:4" x14ac:dyDescent="0.2">
      <c r="A129" s="6" t="s">
        <v>239</v>
      </c>
      <c r="B129" s="9">
        <f>+'Permits Census'!B138</f>
        <v>564</v>
      </c>
      <c r="C129" s="13">
        <f>+'Permits TAMU'!B265</f>
        <v>564</v>
      </c>
      <c r="D129" s="13">
        <f t="shared" si="7"/>
        <v>0</v>
      </c>
    </row>
    <row r="130" spans="1:4" x14ac:dyDescent="0.2">
      <c r="A130" s="6" t="s">
        <v>240</v>
      </c>
      <c r="B130" s="9">
        <f>+'Permits Census'!B139</f>
        <v>708</v>
      </c>
      <c r="C130" s="13">
        <f>+'Permits TAMU'!B266</f>
        <v>709</v>
      </c>
      <c r="D130" s="13">
        <f t="shared" si="7"/>
        <v>-1</v>
      </c>
    </row>
    <row r="131" spans="1:4" x14ac:dyDescent="0.2">
      <c r="A131" s="6" t="s">
        <v>241</v>
      </c>
      <c r="B131" s="9">
        <f>+'Permits Census'!B140</f>
        <v>716</v>
      </c>
      <c r="C131" s="13">
        <f>+'Permits TAMU'!B267</f>
        <v>723</v>
      </c>
      <c r="D131" s="13">
        <f t="shared" si="7"/>
        <v>-7</v>
      </c>
    </row>
    <row r="132" spans="1:4" x14ac:dyDescent="0.2">
      <c r="A132" s="6" t="s">
        <v>242</v>
      </c>
      <c r="B132" s="9">
        <f>+'Permits Census'!B141</f>
        <v>618</v>
      </c>
      <c r="C132" s="13">
        <f>+'Permits TAMU'!B268</f>
        <v>603</v>
      </c>
      <c r="D132" s="13">
        <f t="shared" si="7"/>
        <v>15</v>
      </c>
    </row>
    <row r="133" spans="1:4" x14ac:dyDescent="0.2">
      <c r="A133" s="6" t="s">
        <v>243</v>
      </c>
      <c r="B133" s="9">
        <f>+'Permits Census'!B142</f>
        <v>1201</v>
      </c>
      <c r="C133" s="13">
        <f>+'Permits TAMU'!B269</f>
        <v>1200</v>
      </c>
      <c r="D133" s="13">
        <f t="shared" ref="D133:D138" si="8">+B133-C133</f>
        <v>1</v>
      </c>
    </row>
    <row r="134" spans="1:4" x14ac:dyDescent="0.2">
      <c r="A134" s="6" t="s">
        <v>244</v>
      </c>
      <c r="B134" s="9">
        <f>+'Permits Census'!B143</f>
        <v>933</v>
      </c>
      <c r="C134" s="13">
        <f>+'Permits TAMU'!B270</f>
        <v>931</v>
      </c>
      <c r="D134" s="13">
        <f t="shared" si="8"/>
        <v>2</v>
      </c>
    </row>
    <row r="135" spans="1:4" x14ac:dyDescent="0.2">
      <c r="A135" s="6" t="s">
        <v>245</v>
      </c>
      <c r="B135" s="9">
        <f>+'Permits Census'!B144</f>
        <v>1105</v>
      </c>
      <c r="C135" s="13">
        <f>+'Permits TAMU'!B271</f>
        <v>1417</v>
      </c>
      <c r="D135" s="13">
        <f t="shared" si="8"/>
        <v>-312</v>
      </c>
    </row>
    <row r="136" spans="1:4" x14ac:dyDescent="0.2">
      <c r="A136" s="6" t="s">
        <v>246</v>
      </c>
      <c r="B136" s="9">
        <f>+'Permits Census'!B145</f>
        <v>1366</v>
      </c>
      <c r="C136" s="13">
        <f>+'Permits TAMU'!B272</f>
        <v>1529</v>
      </c>
      <c r="D136" s="13">
        <f t="shared" si="8"/>
        <v>-163</v>
      </c>
    </row>
    <row r="137" spans="1:4" x14ac:dyDescent="0.2">
      <c r="A137" s="6" t="s">
        <v>247</v>
      </c>
      <c r="B137" s="9">
        <f>+'Permits Census'!B146</f>
        <v>1951</v>
      </c>
      <c r="C137" s="13">
        <f>+'Permits TAMU'!B273</f>
        <v>1951</v>
      </c>
      <c r="D137" s="13">
        <f t="shared" si="8"/>
        <v>0</v>
      </c>
    </row>
    <row r="138" spans="1:4" x14ac:dyDescent="0.2">
      <c r="A138" s="6" t="s">
        <v>248</v>
      </c>
      <c r="B138" s="9">
        <f>+'Permits Census'!B147</f>
        <v>2110</v>
      </c>
      <c r="C138" s="13">
        <f>+'Permits TAMU'!B274</f>
        <v>2095</v>
      </c>
      <c r="D138" s="13">
        <f t="shared" si="8"/>
        <v>15</v>
      </c>
    </row>
    <row r="139" spans="1:4" x14ac:dyDescent="0.2">
      <c r="A139" s="6" t="s">
        <v>249</v>
      </c>
      <c r="B139" s="9">
        <f>+'Permits Census'!B148</f>
        <v>1663</v>
      </c>
      <c r="C139" s="13">
        <f>+'Permits TAMU'!B275</f>
        <v>1662</v>
      </c>
      <c r="D139" s="13">
        <f t="shared" ref="D139:D144" si="9">+B139-C139</f>
        <v>1</v>
      </c>
    </row>
    <row r="140" spans="1:4" x14ac:dyDescent="0.2">
      <c r="A140" s="6" t="s">
        <v>250</v>
      </c>
      <c r="B140" s="9">
        <f>+'Permits Census'!B149</f>
        <v>1352</v>
      </c>
      <c r="C140" s="13">
        <f>+'Permits TAMU'!B276</f>
        <v>1420</v>
      </c>
      <c r="D140" s="13">
        <f t="shared" si="9"/>
        <v>-68</v>
      </c>
    </row>
    <row r="141" spans="1:4" x14ac:dyDescent="0.2">
      <c r="A141" s="6" t="s">
        <v>251</v>
      </c>
      <c r="B141" s="9">
        <f>+'Permits Census'!B150</f>
        <v>1078</v>
      </c>
      <c r="C141" s="13">
        <f>+'Permits TAMU'!B277</f>
        <v>1080</v>
      </c>
      <c r="D141" s="13">
        <f t="shared" si="9"/>
        <v>-2</v>
      </c>
    </row>
    <row r="142" spans="1:4" x14ac:dyDescent="0.2">
      <c r="A142" s="6" t="s">
        <v>252</v>
      </c>
      <c r="B142" s="9">
        <f>+'Permits Census'!B151</f>
        <v>1231</v>
      </c>
      <c r="C142" s="13">
        <f>+'Permits TAMU'!B278</f>
        <v>1477</v>
      </c>
      <c r="D142" s="13">
        <f t="shared" si="9"/>
        <v>-246</v>
      </c>
    </row>
    <row r="143" spans="1:4" x14ac:dyDescent="0.2">
      <c r="A143" s="6" t="s">
        <v>253</v>
      </c>
      <c r="B143" s="9">
        <f>+'Permits Census'!B152</f>
        <v>1201</v>
      </c>
      <c r="C143" s="13">
        <f>+'Permits TAMU'!B279</f>
        <v>1202</v>
      </c>
      <c r="D143" s="13">
        <f t="shared" si="9"/>
        <v>-1</v>
      </c>
    </row>
    <row r="144" spans="1:4" x14ac:dyDescent="0.2">
      <c r="A144" s="6" t="s">
        <v>254</v>
      </c>
      <c r="B144" s="9">
        <f>+'Permits Census'!B153</f>
        <v>2146</v>
      </c>
      <c r="C144" s="13">
        <f>+'Permits TAMU'!B280</f>
        <v>2250</v>
      </c>
      <c r="D144" s="13">
        <f t="shared" si="9"/>
        <v>-104</v>
      </c>
    </row>
    <row r="145" spans="1:4" x14ac:dyDescent="0.2">
      <c r="A145" s="6" t="s">
        <v>255</v>
      </c>
      <c r="B145" s="9">
        <f>+'Permits Census'!B154</f>
        <v>1440</v>
      </c>
      <c r="C145" s="13">
        <f>+'Permits TAMU'!B281</f>
        <v>1439</v>
      </c>
      <c r="D145" s="13">
        <f t="shared" ref="D145:D152" si="10">+B145-C145</f>
        <v>1</v>
      </c>
    </row>
    <row r="146" spans="1:4" x14ac:dyDescent="0.2">
      <c r="A146" s="6" t="s">
        <v>256</v>
      </c>
      <c r="B146" s="9">
        <f>+'Permits Census'!B155</f>
        <v>1795</v>
      </c>
      <c r="C146" s="13">
        <f>+'Permits TAMU'!B282</f>
        <v>1796</v>
      </c>
      <c r="D146" s="13">
        <f t="shared" si="10"/>
        <v>-1</v>
      </c>
    </row>
    <row r="147" spans="1:4" x14ac:dyDescent="0.2">
      <c r="A147" s="6" t="s">
        <v>257</v>
      </c>
      <c r="B147" s="9">
        <f>+'Permits Census'!B156</f>
        <v>1889</v>
      </c>
      <c r="C147" s="13">
        <f>+'Permits TAMU'!B283</f>
        <v>1877</v>
      </c>
      <c r="D147" s="13">
        <f t="shared" si="10"/>
        <v>12</v>
      </c>
    </row>
    <row r="148" spans="1:4" x14ac:dyDescent="0.2">
      <c r="A148" s="6" t="s">
        <v>258</v>
      </c>
      <c r="B148" s="9">
        <f>+'Permits Census'!B157</f>
        <v>3069</v>
      </c>
      <c r="C148" s="13">
        <f>+'Permits TAMU'!B284</f>
        <v>3098</v>
      </c>
      <c r="D148" s="13">
        <f t="shared" si="10"/>
        <v>-29</v>
      </c>
    </row>
    <row r="149" spans="1:4" x14ac:dyDescent="0.2">
      <c r="A149" s="6" t="s">
        <v>259</v>
      </c>
      <c r="B149" s="9">
        <f>+'Permits Census'!B158</f>
        <v>1182</v>
      </c>
      <c r="C149" s="13">
        <f>+'Permits TAMU'!B285</f>
        <v>1181</v>
      </c>
      <c r="D149" s="13">
        <f t="shared" si="10"/>
        <v>1</v>
      </c>
    </row>
    <row r="150" spans="1:4" x14ac:dyDescent="0.2">
      <c r="A150" s="6" t="s">
        <v>260</v>
      </c>
      <c r="B150" s="9">
        <f>+'Permits Census'!B159</f>
        <v>2334</v>
      </c>
      <c r="C150" s="13">
        <f>+'Permits TAMU'!B286</f>
        <v>2308</v>
      </c>
      <c r="D150" s="13">
        <f t="shared" si="10"/>
        <v>26</v>
      </c>
    </row>
    <row r="151" spans="1:4" x14ac:dyDescent="0.2">
      <c r="A151" s="6" t="s">
        <v>261</v>
      </c>
      <c r="B151" s="9">
        <f>+'Permits Census'!B160</f>
        <v>1583</v>
      </c>
      <c r="C151" s="13">
        <f>+'Permits TAMU'!B287</f>
        <v>1566</v>
      </c>
      <c r="D151" s="13">
        <f t="shared" si="10"/>
        <v>17</v>
      </c>
    </row>
    <row r="152" spans="1:4" x14ac:dyDescent="0.2">
      <c r="A152" s="6" t="s">
        <v>263</v>
      </c>
      <c r="B152" s="9">
        <f>+'Permits Census'!B161</f>
        <v>972</v>
      </c>
      <c r="C152" s="13">
        <f>+'Permits TAMU'!B288</f>
        <v>977</v>
      </c>
      <c r="D152" s="13">
        <f t="shared" si="10"/>
        <v>-5</v>
      </c>
    </row>
    <row r="153" spans="1:4" x14ac:dyDescent="0.2">
      <c r="A153" s="6" t="s">
        <v>264</v>
      </c>
      <c r="B153" s="9">
        <f>+'Permits Census'!B162</f>
        <v>1493</v>
      </c>
      <c r="C153" s="13">
        <f>+'Permits TAMU'!B289</f>
        <v>1512</v>
      </c>
      <c r="D153" s="13">
        <f t="shared" ref="D153:D161" si="11">+B153-C153</f>
        <v>-19</v>
      </c>
    </row>
    <row r="154" spans="1:4" x14ac:dyDescent="0.2">
      <c r="A154" s="6" t="s">
        <v>266</v>
      </c>
      <c r="B154" s="9">
        <f>+'Permits Census'!B163</f>
        <v>1641</v>
      </c>
      <c r="C154" s="13">
        <f>+'Permits TAMU'!B290</f>
        <v>1640</v>
      </c>
      <c r="D154" s="13">
        <f t="shared" si="11"/>
        <v>1</v>
      </c>
    </row>
    <row r="155" spans="1:4" x14ac:dyDescent="0.2">
      <c r="A155" s="6" t="s">
        <v>267</v>
      </c>
      <c r="B155" s="9">
        <f>+'Permits Census'!B164</f>
        <v>1516</v>
      </c>
      <c r="C155" s="13">
        <f>+'Permits TAMU'!B291</f>
        <v>1584</v>
      </c>
      <c r="D155" s="13">
        <f t="shared" si="11"/>
        <v>-68</v>
      </c>
    </row>
    <row r="156" spans="1:4" x14ac:dyDescent="0.2">
      <c r="A156" s="6" t="s">
        <v>268</v>
      </c>
      <c r="B156" s="9">
        <f>+'Permits Census'!B165</f>
        <v>1773</v>
      </c>
      <c r="C156" s="13">
        <f>+'Permits TAMU'!B292</f>
        <v>1440</v>
      </c>
      <c r="D156" s="13">
        <f t="shared" si="11"/>
        <v>333</v>
      </c>
    </row>
    <row r="157" spans="1:4" x14ac:dyDescent="0.2">
      <c r="A157" s="6" t="s">
        <v>269</v>
      </c>
      <c r="B157" s="9">
        <f>+'Permits Census'!B166</f>
        <v>1789</v>
      </c>
      <c r="C157" s="13">
        <f>+'Permits TAMU'!B293</f>
        <v>1790</v>
      </c>
      <c r="D157" s="13">
        <f t="shared" si="11"/>
        <v>-1</v>
      </c>
    </row>
    <row r="158" spans="1:4" x14ac:dyDescent="0.2">
      <c r="A158" s="6" t="s">
        <v>270</v>
      </c>
      <c r="B158" s="9">
        <f>+'Permits Census'!B167</f>
        <v>2162</v>
      </c>
      <c r="C158" s="13">
        <f>+'Permits TAMU'!B294</f>
        <v>2154</v>
      </c>
      <c r="D158" s="13">
        <f t="shared" si="11"/>
        <v>8</v>
      </c>
    </row>
    <row r="159" spans="1:4" x14ac:dyDescent="0.2">
      <c r="A159" s="6" t="s">
        <v>271</v>
      </c>
      <c r="B159" s="9">
        <f>+'Permits Census'!B168</f>
        <v>1197</v>
      </c>
      <c r="C159" s="13">
        <f>+'Permits TAMU'!B295</f>
        <v>1016</v>
      </c>
      <c r="D159" s="13">
        <f t="shared" si="11"/>
        <v>181</v>
      </c>
    </row>
    <row r="160" spans="1:4" x14ac:dyDescent="0.2">
      <c r="A160" s="6" t="s">
        <v>272</v>
      </c>
      <c r="B160" s="9">
        <f>+'Permits Census'!B169</f>
        <v>1532</v>
      </c>
      <c r="C160" s="13">
        <f>+'Permits TAMU'!B296</f>
        <v>1315</v>
      </c>
      <c r="D160" s="13">
        <f t="shared" si="11"/>
        <v>217</v>
      </c>
    </row>
    <row r="161" spans="1:4" x14ac:dyDescent="0.2">
      <c r="A161" s="6" t="s">
        <v>273</v>
      </c>
      <c r="B161" s="9">
        <f>+'Permits Census'!B170</f>
        <v>1302</v>
      </c>
      <c r="C161" s="13">
        <f>+'Permits TAMU'!B297</f>
        <v>1168</v>
      </c>
      <c r="D161" s="13">
        <f t="shared" si="11"/>
        <v>134</v>
      </c>
    </row>
    <row r="162" spans="1:4" x14ac:dyDescent="0.2">
      <c r="A162" s="6" t="s">
        <v>274</v>
      </c>
      <c r="B162" s="9">
        <f>+'Permits Census'!B171</f>
        <v>2570</v>
      </c>
      <c r="C162" s="13">
        <f>+'Permits TAMU'!B298</f>
        <v>2442</v>
      </c>
      <c r="D162" s="13">
        <f t="shared" ref="D162:D170" si="12">+B162-C162</f>
        <v>128</v>
      </c>
    </row>
    <row r="163" spans="1:4" x14ac:dyDescent="0.2">
      <c r="A163" s="6" t="s">
        <v>275</v>
      </c>
      <c r="B163" s="9">
        <f>+'Permits Census'!B172</f>
        <v>2216</v>
      </c>
      <c r="C163" s="13">
        <f>+'Permits TAMU'!B299</f>
        <v>2104</v>
      </c>
      <c r="D163" s="13">
        <f t="shared" si="12"/>
        <v>112</v>
      </c>
    </row>
    <row r="164" spans="1:4" x14ac:dyDescent="0.2">
      <c r="A164" s="6" t="s">
        <v>276</v>
      </c>
      <c r="B164" s="9">
        <f>+'Permits Census'!B173</f>
        <v>1903</v>
      </c>
      <c r="C164" s="13">
        <f>+'Permits TAMU'!B300</f>
        <v>1869</v>
      </c>
      <c r="D164" s="13">
        <f t="shared" si="12"/>
        <v>34</v>
      </c>
    </row>
    <row r="165" spans="1:4" x14ac:dyDescent="0.2">
      <c r="A165" s="6" t="s">
        <v>277</v>
      </c>
      <c r="B165" s="9">
        <f>+'Permits Census'!B174</f>
        <v>2123</v>
      </c>
      <c r="C165" s="13">
        <f>+'Permits TAMU'!B301</f>
        <v>1985</v>
      </c>
      <c r="D165" s="13">
        <f t="shared" si="12"/>
        <v>138</v>
      </c>
    </row>
    <row r="166" spans="1:4" x14ac:dyDescent="0.2">
      <c r="A166" s="6" t="s">
        <v>278</v>
      </c>
      <c r="B166" s="9">
        <f>+'Permits Census'!B175</f>
        <v>2272</v>
      </c>
      <c r="C166" s="13">
        <f>+'Permits TAMU'!B302</f>
        <v>2148</v>
      </c>
      <c r="D166" s="13">
        <f t="shared" si="12"/>
        <v>124</v>
      </c>
    </row>
    <row r="167" spans="1:4" x14ac:dyDescent="0.2">
      <c r="A167" s="6" t="s">
        <v>279</v>
      </c>
      <c r="B167" s="9">
        <f>+'Permits Census'!B176</f>
        <v>2018</v>
      </c>
      <c r="C167" s="13">
        <f>+'Permits TAMU'!B303</f>
        <v>1805</v>
      </c>
      <c r="D167" s="13">
        <f t="shared" si="12"/>
        <v>213</v>
      </c>
    </row>
    <row r="168" spans="1:4" x14ac:dyDescent="0.2">
      <c r="A168" s="6" t="s">
        <v>280</v>
      </c>
      <c r="B168" s="9">
        <f>+'Permits Census'!B177</f>
        <v>2484</v>
      </c>
      <c r="C168" s="13">
        <f>+'Permits TAMU'!B304</f>
        <v>2307</v>
      </c>
      <c r="D168" s="13">
        <f t="shared" si="12"/>
        <v>177</v>
      </c>
    </row>
    <row r="169" spans="1:4" x14ac:dyDescent="0.2">
      <c r="A169" s="6" t="s">
        <v>281</v>
      </c>
      <c r="B169" s="9">
        <f>+'Permits Census'!B178</f>
        <v>1100</v>
      </c>
      <c r="C169" s="13">
        <f>+'Permits TAMU'!B305</f>
        <v>1126</v>
      </c>
      <c r="D169" s="13">
        <f t="shared" si="12"/>
        <v>-26</v>
      </c>
    </row>
    <row r="170" spans="1:4" x14ac:dyDescent="0.2">
      <c r="A170" s="6" t="s">
        <v>282</v>
      </c>
      <c r="B170" s="9">
        <f>+'Permits Census'!B179</f>
        <v>2067</v>
      </c>
      <c r="C170" s="13">
        <f>+'Permits TAMU'!B306</f>
        <v>991</v>
      </c>
      <c r="D170" s="13">
        <f t="shared" si="12"/>
        <v>1076</v>
      </c>
    </row>
    <row r="171" spans="1:4" x14ac:dyDescent="0.2">
      <c r="A171" s="6" t="s">
        <v>283</v>
      </c>
      <c r="B171" s="9">
        <f>+'Permits Census'!B180</f>
        <v>1143</v>
      </c>
      <c r="C171" s="13">
        <f>+'Permits TAMU'!B307</f>
        <v>1175</v>
      </c>
      <c r="D171" s="13">
        <f t="shared" ref="D171:D177" si="13">+B171-C171</f>
        <v>-32</v>
      </c>
    </row>
    <row r="172" spans="1:4" x14ac:dyDescent="0.2">
      <c r="A172" s="6" t="s">
        <v>286</v>
      </c>
      <c r="B172" s="9">
        <f>+'Permits Census'!B181</f>
        <v>1961</v>
      </c>
      <c r="C172" s="13">
        <f>+'Permits TAMU'!B308</f>
        <v>1818</v>
      </c>
      <c r="D172" s="13">
        <f t="shared" si="13"/>
        <v>143</v>
      </c>
    </row>
    <row r="173" spans="1:4" x14ac:dyDescent="0.2">
      <c r="A173" s="6" t="s">
        <v>287</v>
      </c>
      <c r="B173" s="9">
        <f>+'Permits Census'!B182</f>
        <v>2331</v>
      </c>
      <c r="C173" s="13">
        <f>+'Permits TAMU'!B309</f>
        <v>2194</v>
      </c>
      <c r="D173" s="13">
        <f t="shared" si="13"/>
        <v>137</v>
      </c>
    </row>
    <row r="174" spans="1:4" x14ac:dyDescent="0.2">
      <c r="A174" s="6" t="s">
        <v>288</v>
      </c>
      <c r="B174" s="9">
        <f>+'Permits Census'!B183</f>
        <v>1723</v>
      </c>
      <c r="C174" s="13">
        <f>+'Permits TAMU'!B310</f>
        <v>1711</v>
      </c>
      <c r="D174" s="13">
        <f t="shared" si="13"/>
        <v>12</v>
      </c>
    </row>
    <row r="175" spans="1:4" x14ac:dyDescent="0.2">
      <c r="A175" s="6" t="s">
        <v>289</v>
      </c>
      <c r="B175" s="9">
        <f>+'Permits Census'!B184</f>
        <v>1517</v>
      </c>
      <c r="C175" s="13">
        <f>+'Permits TAMU'!B311</f>
        <v>1494</v>
      </c>
      <c r="D175" s="13">
        <f t="shared" si="13"/>
        <v>23</v>
      </c>
    </row>
    <row r="176" spans="1:4" x14ac:dyDescent="0.2">
      <c r="A176" s="6" t="s">
        <v>290</v>
      </c>
      <c r="B176" s="9">
        <f>+'Permits Census'!B185</f>
        <v>2313</v>
      </c>
      <c r="C176" s="13">
        <f>+'Permits TAMU'!B312</f>
        <v>2302</v>
      </c>
      <c r="D176" s="13">
        <f t="shared" si="13"/>
        <v>11</v>
      </c>
    </row>
    <row r="177" spans="1:4" x14ac:dyDescent="0.2">
      <c r="A177" s="6" t="s">
        <v>296</v>
      </c>
      <c r="B177" s="9">
        <f>+'Permits Census'!B186</f>
        <v>1512</v>
      </c>
      <c r="C177" s="13">
        <f>+'Permits TAMU'!B313</f>
        <v>1757</v>
      </c>
      <c r="D177" s="13">
        <f t="shared" si="13"/>
        <v>-245</v>
      </c>
    </row>
    <row r="178" spans="1:4" x14ac:dyDescent="0.2">
      <c r="A178" s="6" t="s">
        <v>297</v>
      </c>
      <c r="B178" s="9">
        <f>+'Permits Census'!B187</f>
        <v>1936</v>
      </c>
      <c r="C178" s="13">
        <f>+'Permits TAMU'!B314</f>
        <v>2244</v>
      </c>
      <c r="D178" s="13">
        <f t="shared" ref="D178:D199" si="14">+B178-C178</f>
        <v>-308</v>
      </c>
    </row>
    <row r="179" spans="1:4" x14ac:dyDescent="0.2">
      <c r="A179" s="6" t="s">
        <v>298</v>
      </c>
      <c r="B179" s="9">
        <f>+'Permits Census'!B188</f>
        <v>1620</v>
      </c>
      <c r="C179" s="13">
        <f>+'Permits TAMU'!B315</f>
        <v>1610</v>
      </c>
      <c r="D179" s="13">
        <f t="shared" si="14"/>
        <v>10</v>
      </c>
    </row>
    <row r="180" spans="1:4" x14ac:dyDescent="0.2">
      <c r="A180" s="6" t="s">
        <v>299</v>
      </c>
      <c r="B180" s="9">
        <f>+'Permits Census'!B189</f>
        <v>1440</v>
      </c>
      <c r="C180" s="13">
        <f>+'Permits TAMU'!B316</f>
        <v>1443</v>
      </c>
      <c r="D180" s="13">
        <f t="shared" si="14"/>
        <v>-3</v>
      </c>
    </row>
    <row r="181" spans="1:4" x14ac:dyDescent="0.2">
      <c r="A181" s="6" t="s">
        <v>300</v>
      </c>
      <c r="B181" s="9">
        <f>+'Permits Census'!B190</f>
        <v>1318</v>
      </c>
      <c r="C181" s="13">
        <f>+'Permits TAMU'!B317</f>
        <v>1297</v>
      </c>
      <c r="D181" s="13">
        <f t="shared" si="14"/>
        <v>21</v>
      </c>
    </row>
    <row r="182" spans="1:4" x14ac:dyDescent="0.2">
      <c r="A182" s="6" t="s">
        <v>302</v>
      </c>
      <c r="B182" s="9">
        <f>+'Permits Census'!B191</f>
        <v>3056</v>
      </c>
      <c r="C182" s="13">
        <f>+'Permits TAMU'!B318</f>
        <v>3052</v>
      </c>
      <c r="D182" s="13">
        <f t="shared" si="14"/>
        <v>4</v>
      </c>
    </row>
    <row r="183" spans="1:4" x14ac:dyDescent="0.2">
      <c r="A183" s="6" t="s">
        <v>303</v>
      </c>
      <c r="B183" s="9">
        <f>+'Permits Census'!B192</f>
        <v>1711</v>
      </c>
      <c r="C183" s="13">
        <f>+'Permits TAMU'!B319</f>
        <v>2059</v>
      </c>
      <c r="D183" s="13">
        <f t="shared" si="14"/>
        <v>-348</v>
      </c>
    </row>
    <row r="184" spans="1:4" x14ac:dyDescent="0.2">
      <c r="A184" s="6" t="s">
        <v>304</v>
      </c>
      <c r="B184" s="9">
        <f>+'Permits Census'!B193</f>
        <v>1586</v>
      </c>
      <c r="C184" s="13">
        <f>+'Permits TAMU'!B320</f>
        <v>1323</v>
      </c>
      <c r="D184" s="13">
        <f t="shared" si="14"/>
        <v>263</v>
      </c>
    </row>
    <row r="185" spans="1:4" x14ac:dyDescent="0.2">
      <c r="A185" s="6" t="s">
        <v>305</v>
      </c>
      <c r="B185" s="9">
        <f>+'Permits Census'!B194</f>
        <v>2325</v>
      </c>
      <c r="C185" s="13">
        <f>+'Permits TAMU'!B321</f>
        <v>1922</v>
      </c>
      <c r="D185" s="13">
        <f t="shared" si="14"/>
        <v>403</v>
      </c>
    </row>
    <row r="186" spans="1:4" x14ac:dyDescent="0.2">
      <c r="A186" s="6" t="s">
        <v>306</v>
      </c>
      <c r="B186" s="9">
        <f>+'Permits Census'!B195</f>
        <v>1501</v>
      </c>
      <c r="C186" s="13">
        <f>+'Permits TAMU'!B322</f>
        <v>1669</v>
      </c>
      <c r="D186" s="13">
        <f t="shared" si="14"/>
        <v>-168</v>
      </c>
    </row>
    <row r="187" spans="1:4" x14ac:dyDescent="0.2">
      <c r="A187" s="6" t="s">
        <v>307</v>
      </c>
      <c r="B187" s="9">
        <f>+'Permits Census'!B196</f>
        <v>1989</v>
      </c>
      <c r="C187" s="13">
        <f>+'Permits TAMU'!B323</f>
        <v>1543</v>
      </c>
      <c r="D187" s="13">
        <f t="shared" si="14"/>
        <v>446</v>
      </c>
    </row>
    <row r="188" spans="1:4" x14ac:dyDescent="0.2">
      <c r="A188" s="6" t="s">
        <v>308</v>
      </c>
      <c r="B188" s="9">
        <f>+'Permits Census'!B197</f>
        <v>2317</v>
      </c>
      <c r="C188" s="13">
        <f>+'Permits TAMU'!B324</f>
        <v>2668</v>
      </c>
      <c r="D188" s="13">
        <f t="shared" si="14"/>
        <v>-351</v>
      </c>
    </row>
    <row r="189" spans="1:4" x14ac:dyDescent="0.2">
      <c r="A189" s="6" t="s">
        <v>309</v>
      </c>
      <c r="B189" s="9">
        <f>+'Permits Census'!B198</f>
        <v>1830</v>
      </c>
      <c r="C189" s="13">
        <f>+'Permits TAMU'!B325</f>
        <v>1835</v>
      </c>
      <c r="D189" s="13">
        <f t="shared" si="14"/>
        <v>-5</v>
      </c>
    </row>
    <row r="190" spans="1:4" x14ac:dyDescent="0.2">
      <c r="A190" s="6" t="s">
        <v>314</v>
      </c>
      <c r="B190" s="9">
        <f>+'Permits Census'!B199</f>
        <v>1888</v>
      </c>
      <c r="C190" s="13">
        <f>+'Permits TAMU'!B326</f>
        <v>1897</v>
      </c>
      <c r="D190" s="13">
        <f t="shared" si="14"/>
        <v>-9</v>
      </c>
    </row>
    <row r="191" spans="1:4" x14ac:dyDescent="0.2">
      <c r="A191" s="6" t="s">
        <v>315</v>
      </c>
      <c r="B191" s="9">
        <f>+'Permits Census'!B200</f>
        <v>2445</v>
      </c>
      <c r="C191" s="13">
        <f>+'Permits TAMU'!B327</f>
        <v>2760</v>
      </c>
      <c r="D191" s="13">
        <f t="shared" si="14"/>
        <v>-315</v>
      </c>
    </row>
    <row r="192" spans="1:4" x14ac:dyDescent="0.2">
      <c r="A192" s="6" t="s">
        <v>316</v>
      </c>
      <c r="B192" s="9">
        <f>+'Permits Census'!B201</f>
        <v>1141</v>
      </c>
      <c r="C192" s="13">
        <f>+'Permits TAMU'!B328</f>
        <v>1124</v>
      </c>
      <c r="D192" s="13">
        <f t="shared" si="14"/>
        <v>17</v>
      </c>
    </row>
    <row r="193" spans="1:4" x14ac:dyDescent="0.2">
      <c r="A193" s="6" t="s">
        <v>317</v>
      </c>
      <c r="B193" s="9">
        <f>+'Permits Census'!B202</f>
        <v>1713</v>
      </c>
      <c r="C193" s="13">
        <f>+'Permits TAMU'!B329</f>
        <v>1723</v>
      </c>
      <c r="D193" s="13">
        <f t="shared" si="14"/>
        <v>-10</v>
      </c>
    </row>
    <row r="194" spans="1:4" x14ac:dyDescent="0.2">
      <c r="A194" s="6" t="s">
        <v>318</v>
      </c>
      <c r="B194" s="9">
        <f>+'Permits Census'!B203</f>
        <v>1692</v>
      </c>
      <c r="C194" s="13">
        <f>+'Permits TAMU'!B330</f>
        <v>1690</v>
      </c>
      <c r="D194" s="13">
        <f t="shared" si="14"/>
        <v>2</v>
      </c>
    </row>
    <row r="195" spans="1:4" x14ac:dyDescent="0.2">
      <c r="A195" s="6" t="s">
        <v>319</v>
      </c>
      <c r="B195" s="9">
        <f>+'Permits Census'!B204</f>
        <v>1849</v>
      </c>
      <c r="C195" s="13">
        <f>+'Permits TAMU'!B331</f>
        <v>1874</v>
      </c>
      <c r="D195" s="13">
        <f t="shared" si="14"/>
        <v>-25</v>
      </c>
    </row>
    <row r="196" spans="1:4" x14ac:dyDescent="0.2">
      <c r="A196" s="6" t="s">
        <v>321</v>
      </c>
      <c r="B196" s="9">
        <f>+'Permits Census'!B205</f>
        <v>2134</v>
      </c>
      <c r="C196" s="13">
        <f>+'Permits TAMU'!B332</f>
        <v>2162</v>
      </c>
      <c r="D196" s="13">
        <f t="shared" si="14"/>
        <v>-28</v>
      </c>
    </row>
    <row r="197" spans="1:4" x14ac:dyDescent="0.2">
      <c r="A197" s="6" t="s">
        <v>322</v>
      </c>
      <c r="B197" s="9">
        <f>+'Permits Census'!B206</f>
        <v>2594</v>
      </c>
      <c r="C197" s="13">
        <f>+'Permits TAMU'!B333</f>
        <v>2557</v>
      </c>
      <c r="D197" s="13">
        <f t="shared" si="14"/>
        <v>37</v>
      </c>
    </row>
    <row r="198" spans="1:4" x14ac:dyDescent="0.2">
      <c r="A198" s="6" t="s">
        <v>323</v>
      </c>
      <c r="B198" s="9">
        <f>+'Permits Census'!B207</f>
        <v>2095</v>
      </c>
      <c r="C198" s="13">
        <f>+'Permits TAMU'!B334</f>
        <v>2060</v>
      </c>
      <c r="D198" s="13">
        <f t="shared" si="14"/>
        <v>35</v>
      </c>
    </row>
    <row r="199" spans="1:4" x14ac:dyDescent="0.2">
      <c r="A199" s="6" t="s">
        <v>324</v>
      </c>
      <c r="B199" s="9">
        <f>+'Permits Census'!B208</f>
        <v>2463</v>
      </c>
      <c r="C199" s="13">
        <f>+'Permits TAMU'!B335</f>
        <v>2459</v>
      </c>
      <c r="D199" s="13">
        <f t="shared" si="14"/>
        <v>4</v>
      </c>
    </row>
    <row r="200" spans="1:4" x14ac:dyDescent="0.2">
      <c r="A200" s="6" t="s">
        <v>325</v>
      </c>
      <c r="B200" s="9">
        <f>+'Permits Census'!B209</f>
        <v>3812</v>
      </c>
      <c r="C200" s="13">
        <f>+'Permits TAMU'!B336</f>
        <v>3832</v>
      </c>
      <c r="D200" s="13">
        <f t="shared" ref="D200:D205" si="15">+B200-C200</f>
        <v>-20</v>
      </c>
    </row>
    <row r="201" spans="1:4" x14ac:dyDescent="0.2">
      <c r="A201" s="6" t="s">
        <v>328</v>
      </c>
      <c r="B201" s="9">
        <f>+'Permits Census'!B210</f>
        <v>1457</v>
      </c>
      <c r="C201" s="13">
        <f>+'Permits TAMU'!B337</f>
        <v>1443</v>
      </c>
      <c r="D201" s="13">
        <f t="shared" si="15"/>
        <v>14</v>
      </c>
    </row>
    <row r="202" spans="1:4" x14ac:dyDescent="0.2">
      <c r="A202" s="6" t="s">
        <v>329</v>
      </c>
      <c r="B202" s="9">
        <f>+'Permits Census'!B211</f>
        <v>1884</v>
      </c>
      <c r="C202" s="13">
        <f>+'Permits TAMU'!B338</f>
        <v>1882</v>
      </c>
      <c r="D202" s="13">
        <f t="shared" si="15"/>
        <v>2</v>
      </c>
    </row>
    <row r="203" spans="1:4" x14ac:dyDescent="0.2">
      <c r="A203" s="6" t="s">
        <v>330</v>
      </c>
      <c r="B203" s="9">
        <f>+'Permits Census'!B212</f>
        <v>1812</v>
      </c>
      <c r="C203" s="13">
        <f>+'Permits TAMU'!B339</f>
        <v>1780</v>
      </c>
      <c r="D203" s="13">
        <f t="shared" si="15"/>
        <v>32</v>
      </c>
    </row>
    <row r="204" spans="1:4" x14ac:dyDescent="0.2">
      <c r="A204" s="6" t="s">
        <v>331</v>
      </c>
      <c r="B204" s="9">
        <f>+'Permits Census'!B213</f>
        <v>2186</v>
      </c>
      <c r="C204" s="13">
        <f>+'Permits TAMU'!B340</f>
        <v>2164</v>
      </c>
      <c r="D204" s="13">
        <f t="shared" si="15"/>
        <v>22</v>
      </c>
    </row>
    <row r="205" spans="1:4" x14ac:dyDescent="0.2">
      <c r="A205" s="6" t="s">
        <v>332</v>
      </c>
      <c r="B205" s="9">
        <f>+'Permits Census'!B214</f>
        <v>2215</v>
      </c>
      <c r="C205" s="13">
        <f>+'Permits TAMU'!B341</f>
        <v>2216</v>
      </c>
      <c r="D205" s="13">
        <f t="shared" si="15"/>
        <v>-1</v>
      </c>
    </row>
    <row r="206" spans="1:4" x14ac:dyDescent="0.2">
      <c r="A206" s="6" t="s">
        <v>333</v>
      </c>
      <c r="B206" s="9">
        <f>+'Permits Census'!B215</f>
        <v>1397</v>
      </c>
      <c r="C206" s="13">
        <f>+'Permits TAMU'!B342</f>
        <v>1397</v>
      </c>
      <c r="D206" s="13">
        <f t="shared" ref="D206:D211" si="16">+B206-C206</f>
        <v>0</v>
      </c>
    </row>
    <row r="207" spans="1:4" x14ac:dyDescent="0.2">
      <c r="A207" s="8" t="s">
        <v>334</v>
      </c>
      <c r="B207" s="9">
        <f>+'Permits Census'!B216</f>
        <v>2223</v>
      </c>
      <c r="C207" s="13">
        <f>+'Permits TAMU'!B343</f>
        <v>2207</v>
      </c>
      <c r="D207" s="13">
        <f t="shared" si="16"/>
        <v>16</v>
      </c>
    </row>
    <row r="208" spans="1:4" x14ac:dyDescent="0.2">
      <c r="A208" s="8" t="s">
        <v>335</v>
      </c>
      <c r="B208" s="9">
        <f>+'Permits Census'!B217</f>
        <v>2010</v>
      </c>
      <c r="C208" s="13">
        <f>+'Permits TAMU'!B344</f>
        <v>2062</v>
      </c>
      <c r="D208" s="13">
        <f t="shared" si="16"/>
        <v>-52</v>
      </c>
    </row>
    <row r="209" spans="1:4" x14ac:dyDescent="0.2">
      <c r="A209" s="8" t="s">
        <v>336</v>
      </c>
      <c r="B209" s="9">
        <f>+'Permits Census'!B218</f>
        <v>2574</v>
      </c>
      <c r="C209" s="13">
        <f>+'Permits TAMU'!B345</f>
        <v>2540</v>
      </c>
      <c r="D209" s="13">
        <f t="shared" si="16"/>
        <v>34</v>
      </c>
    </row>
    <row r="210" spans="1:4" x14ac:dyDescent="0.2">
      <c r="A210" s="8" t="s">
        <v>337</v>
      </c>
      <c r="B210" s="9">
        <f>+'Permits Census'!B219</f>
        <v>3062</v>
      </c>
      <c r="C210" s="13">
        <f>+'Permits TAMU'!B346</f>
        <v>3073</v>
      </c>
      <c r="D210" s="13">
        <f t="shared" si="16"/>
        <v>-11</v>
      </c>
    </row>
    <row r="211" spans="1:4" x14ac:dyDescent="0.2">
      <c r="A211" s="8" t="s">
        <v>338</v>
      </c>
      <c r="B211" s="9">
        <f>+'Permits Census'!B220</f>
        <v>3291</v>
      </c>
      <c r="C211" s="13">
        <f>+'Permits TAMU'!B347</f>
        <v>3957</v>
      </c>
      <c r="D211" s="13">
        <f t="shared" si="16"/>
        <v>-666</v>
      </c>
    </row>
    <row r="212" spans="1:4" x14ac:dyDescent="0.2">
      <c r="A212" s="8" t="s">
        <v>339</v>
      </c>
      <c r="B212" s="9">
        <f>+'Permits Census'!B221</f>
        <v>2952</v>
      </c>
      <c r="C212" s="13">
        <f>+'Permits TAMU'!B348</f>
        <v>3088</v>
      </c>
      <c r="D212" s="13">
        <f t="shared" ref="D212:D218" si="17">+B212-C212</f>
        <v>-136</v>
      </c>
    </row>
    <row r="213" spans="1:4" x14ac:dyDescent="0.2">
      <c r="A213" s="8" t="s">
        <v>340</v>
      </c>
      <c r="B213" s="9">
        <f>+'Permits Census'!B222</f>
        <v>2673</v>
      </c>
      <c r="C213" s="13">
        <f>+'Permits TAMU'!B349</f>
        <v>2663</v>
      </c>
      <c r="D213" s="13">
        <f t="shared" si="17"/>
        <v>10</v>
      </c>
    </row>
    <row r="214" spans="1:4" x14ac:dyDescent="0.2">
      <c r="A214" s="8" t="s">
        <v>341</v>
      </c>
      <c r="B214" s="9">
        <f>+'Permits Census'!B223</f>
        <v>2311</v>
      </c>
      <c r="C214" s="13">
        <f>+'Permits TAMU'!B350</f>
        <v>2425</v>
      </c>
      <c r="D214" s="13">
        <f t="shared" si="17"/>
        <v>-114</v>
      </c>
    </row>
    <row r="215" spans="1:4" x14ac:dyDescent="0.2">
      <c r="A215" s="8" t="s">
        <v>342</v>
      </c>
      <c r="B215" s="9">
        <f>+'Permits Census'!B224</f>
        <v>1852</v>
      </c>
      <c r="C215" s="13">
        <f>+'Permits TAMU'!B351</f>
        <v>1856</v>
      </c>
      <c r="D215" s="13">
        <f t="shared" si="17"/>
        <v>-4</v>
      </c>
    </row>
    <row r="216" spans="1:4" x14ac:dyDescent="0.2">
      <c r="A216" s="8" t="s">
        <v>343</v>
      </c>
      <c r="B216" s="9">
        <f>+'Permits Census'!B225</f>
        <v>1612</v>
      </c>
      <c r="C216" s="13">
        <f>+'Permits TAMU'!B352</f>
        <v>1614</v>
      </c>
      <c r="D216" s="13">
        <f t="shared" si="17"/>
        <v>-2</v>
      </c>
    </row>
    <row r="217" spans="1:4" x14ac:dyDescent="0.2">
      <c r="A217" s="8" t="s">
        <v>344</v>
      </c>
      <c r="B217" s="9">
        <f>+'Permits Census'!B226</f>
        <v>1781</v>
      </c>
      <c r="C217" s="13">
        <f>+'Permits TAMU'!B353</f>
        <v>1784</v>
      </c>
      <c r="D217" s="13">
        <f t="shared" si="17"/>
        <v>-3</v>
      </c>
    </row>
    <row r="218" spans="1:4" x14ac:dyDescent="0.2">
      <c r="A218" s="8" t="s">
        <v>345</v>
      </c>
      <c r="B218" s="9">
        <f>+'Permits Census'!B227</f>
        <v>2437</v>
      </c>
      <c r="C218" s="13">
        <f>+'Permits TAMU'!B354</f>
        <v>2823</v>
      </c>
      <c r="D218" s="13">
        <f t="shared" si="17"/>
        <v>-386</v>
      </c>
    </row>
    <row r="219" spans="1:4" x14ac:dyDescent="0.2">
      <c r="A219" s="6" t="s">
        <v>346</v>
      </c>
      <c r="B219" s="9">
        <f>+'Permits Census'!B228</f>
        <v>1314</v>
      </c>
      <c r="C219" s="13">
        <f>+'Permits TAMU'!B355</f>
        <v>1247</v>
      </c>
      <c r="D219" s="13">
        <f t="shared" ref="D219:D224" si="18">+B219-C219</f>
        <v>67</v>
      </c>
    </row>
    <row r="220" spans="1:4" x14ac:dyDescent="0.2">
      <c r="A220" s="6" t="s">
        <v>347</v>
      </c>
      <c r="B220" s="9">
        <f>+'Permits Census'!B229</f>
        <v>2044</v>
      </c>
      <c r="C220" s="13">
        <f>+'Permits TAMU'!B356</f>
        <v>2006</v>
      </c>
      <c r="D220" s="13">
        <f t="shared" si="18"/>
        <v>38</v>
      </c>
    </row>
    <row r="221" spans="1:4" x14ac:dyDescent="0.2">
      <c r="A221" s="6" t="s">
        <v>348</v>
      </c>
      <c r="B221" s="9">
        <f>+'Permits Census'!B230</f>
        <v>3078</v>
      </c>
      <c r="C221" s="13">
        <f>+'Permits TAMU'!B357</f>
        <v>3095</v>
      </c>
      <c r="D221" s="13">
        <f t="shared" si="18"/>
        <v>-17</v>
      </c>
    </row>
    <row r="222" spans="1:4" x14ac:dyDescent="0.2">
      <c r="A222" s="6" t="s">
        <v>349</v>
      </c>
      <c r="B222" s="9">
        <f>+'Permits Census'!B231</f>
        <v>3114</v>
      </c>
      <c r="C222" s="13">
        <f>+'Permits TAMU'!B358</f>
        <v>3113</v>
      </c>
      <c r="D222" s="13">
        <f t="shared" si="18"/>
        <v>1</v>
      </c>
    </row>
    <row r="223" spans="1:4" x14ac:dyDescent="0.2">
      <c r="A223" s="6" t="s">
        <v>350</v>
      </c>
      <c r="B223" s="9">
        <f>+'Permits Census'!B232</f>
        <v>3463</v>
      </c>
      <c r="C223" s="13">
        <f>+'Permits TAMU'!B359</f>
        <v>3474</v>
      </c>
      <c r="D223" s="13">
        <f t="shared" si="18"/>
        <v>-11</v>
      </c>
    </row>
    <row r="224" spans="1:4" x14ac:dyDescent="0.2">
      <c r="A224" s="6" t="s">
        <v>351</v>
      </c>
      <c r="B224" s="9">
        <f>+'Permits Census'!B233</f>
        <v>1934</v>
      </c>
      <c r="C224" s="13">
        <f>+'Permits TAMU'!B360</f>
        <v>1940</v>
      </c>
      <c r="D224" s="13">
        <f t="shared" si="18"/>
        <v>-6</v>
      </c>
    </row>
    <row r="225" spans="1:4" x14ac:dyDescent="0.2">
      <c r="A225" s="8" t="s">
        <v>352</v>
      </c>
      <c r="B225" s="9">
        <f>+'Permits Census'!B234</f>
        <v>2968</v>
      </c>
      <c r="C225" s="13">
        <f>+'Permits TAMU'!B361</f>
        <v>2940</v>
      </c>
      <c r="D225" s="13">
        <f t="shared" ref="D225:D230" si="19">+B225-C225</f>
        <v>28</v>
      </c>
    </row>
    <row r="226" spans="1:4" x14ac:dyDescent="0.2">
      <c r="A226" s="8" t="s">
        <v>353</v>
      </c>
      <c r="B226" s="9">
        <f>+'Permits Census'!B235</f>
        <v>3532</v>
      </c>
      <c r="C226" s="13">
        <f>+'Permits TAMU'!B362</f>
        <v>4160</v>
      </c>
      <c r="D226" s="13">
        <f t="shared" si="19"/>
        <v>-628</v>
      </c>
    </row>
    <row r="227" spans="1:4" x14ac:dyDescent="0.2">
      <c r="A227" s="8" t="s">
        <v>354</v>
      </c>
      <c r="B227" s="9">
        <f>+'Permits Census'!B236</f>
        <v>2027</v>
      </c>
      <c r="C227" s="13">
        <f>+'Permits TAMU'!B363</f>
        <v>1994</v>
      </c>
      <c r="D227" s="13">
        <f t="shared" si="19"/>
        <v>33</v>
      </c>
    </row>
    <row r="228" spans="1:4" x14ac:dyDescent="0.2">
      <c r="A228" s="8" t="s">
        <v>355</v>
      </c>
      <c r="B228" s="9">
        <f>+'Permits Census'!B237</f>
        <v>3494</v>
      </c>
      <c r="C228" s="13">
        <f>+'Permits TAMU'!B364</f>
        <v>3490</v>
      </c>
      <c r="D228" s="13">
        <f t="shared" si="19"/>
        <v>4</v>
      </c>
    </row>
    <row r="229" spans="1:4" x14ac:dyDescent="0.2">
      <c r="A229" s="8" t="s">
        <v>357</v>
      </c>
      <c r="B229" s="9">
        <f>+'Permits Census'!B238</f>
        <v>1967</v>
      </c>
      <c r="C229" s="13">
        <f>+'Permits TAMU'!B365</f>
        <v>1767</v>
      </c>
      <c r="D229" s="13">
        <f t="shared" si="19"/>
        <v>200</v>
      </c>
    </row>
    <row r="230" spans="1:4" x14ac:dyDescent="0.2">
      <c r="A230" s="8" t="s">
        <v>356</v>
      </c>
      <c r="B230" s="9">
        <f>+'Permits Census'!B239</f>
        <v>2607</v>
      </c>
      <c r="C230" s="13">
        <f>+'Permits TAMU'!B366</f>
        <v>2607</v>
      </c>
      <c r="D230" s="13">
        <f t="shared" si="19"/>
        <v>0</v>
      </c>
    </row>
    <row r="231" spans="1:4" x14ac:dyDescent="0.2">
      <c r="A231" s="6" t="s">
        <v>358</v>
      </c>
      <c r="B231" s="9">
        <f>+'Permits Census'!B240</f>
        <v>4393</v>
      </c>
      <c r="C231" s="13">
        <f>+'Permits TAMU'!B367</f>
        <v>4311</v>
      </c>
      <c r="D231" s="13">
        <f t="shared" ref="D231:D236" si="20">+B231-C231</f>
        <v>82</v>
      </c>
    </row>
    <row r="232" spans="1:4" x14ac:dyDescent="0.2">
      <c r="A232" s="6" t="s">
        <v>359</v>
      </c>
      <c r="B232" s="9">
        <f>+'Permits Census'!B241</f>
        <v>3446</v>
      </c>
      <c r="C232" s="13">
        <f>+'Permits TAMU'!B368</f>
        <v>3551</v>
      </c>
      <c r="D232" s="13">
        <f t="shared" si="20"/>
        <v>-105</v>
      </c>
    </row>
    <row r="233" spans="1:4" x14ac:dyDescent="0.2">
      <c r="A233" s="6" t="s">
        <v>360</v>
      </c>
      <c r="B233" s="9">
        <f>+'Permits Census'!B242</f>
        <v>2700</v>
      </c>
      <c r="C233" s="13">
        <f>+'Permits TAMU'!B369</f>
        <v>2690</v>
      </c>
      <c r="D233" s="13">
        <f t="shared" si="20"/>
        <v>10</v>
      </c>
    </row>
    <row r="234" spans="1:4" x14ac:dyDescent="0.2">
      <c r="A234" s="6" t="s">
        <v>362</v>
      </c>
      <c r="B234" s="9">
        <f>+'Permits Census'!B243</f>
        <v>3309</v>
      </c>
      <c r="C234" s="13">
        <f>+'Permits TAMU'!B370</f>
        <v>3299</v>
      </c>
      <c r="D234" s="13">
        <f t="shared" si="20"/>
        <v>10</v>
      </c>
    </row>
    <row r="235" spans="1:4" x14ac:dyDescent="0.2">
      <c r="A235" s="6" t="s">
        <v>363</v>
      </c>
      <c r="B235" s="9">
        <f>+'Permits Census'!B244</f>
        <v>2935</v>
      </c>
      <c r="C235" s="13">
        <f>+'Permits TAMU'!B371</f>
        <v>2938</v>
      </c>
      <c r="D235" s="13">
        <f t="shared" si="20"/>
        <v>-3</v>
      </c>
    </row>
    <row r="236" spans="1:4" x14ac:dyDescent="0.2">
      <c r="A236" s="6" t="s">
        <v>364</v>
      </c>
      <c r="B236" s="9">
        <f>+'Permits Census'!B245</f>
        <v>2254</v>
      </c>
      <c r="C236" s="13">
        <f>+'Permits TAMU'!B372</f>
        <v>2274</v>
      </c>
      <c r="D236" s="13">
        <f t="shared" si="20"/>
        <v>-20</v>
      </c>
    </row>
    <row r="237" spans="1:4" x14ac:dyDescent="0.2">
      <c r="A237" s="6" t="s">
        <v>365</v>
      </c>
      <c r="B237" s="9">
        <f>+'Permits Census'!B246</f>
        <v>3979</v>
      </c>
      <c r="C237" s="13">
        <f>+'Permits TAMU'!B373</f>
        <v>4061</v>
      </c>
      <c r="D237" s="13">
        <f t="shared" ref="D237:D249" si="21">+B237-C237</f>
        <v>-82</v>
      </c>
    </row>
    <row r="238" spans="1:4" x14ac:dyDescent="0.2">
      <c r="A238" s="6" t="s">
        <v>366</v>
      </c>
      <c r="B238" s="9">
        <f>+'Permits Census'!B247</f>
        <v>3253</v>
      </c>
      <c r="C238" s="13">
        <f>+'Permits TAMU'!B374</f>
        <v>3291</v>
      </c>
      <c r="D238" s="13">
        <f t="shared" si="21"/>
        <v>-38</v>
      </c>
    </row>
    <row r="239" spans="1:4" x14ac:dyDescent="0.2">
      <c r="A239" s="6" t="s">
        <v>367</v>
      </c>
      <c r="B239" s="9">
        <f>+'Permits Census'!B248</f>
        <v>4316</v>
      </c>
      <c r="C239" s="13">
        <f>+'Permits TAMU'!B375</f>
        <v>4415</v>
      </c>
      <c r="D239" s="13">
        <f t="shared" si="21"/>
        <v>-99</v>
      </c>
    </row>
    <row r="240" spans="1:4" x14ac:dyDescent="0.2">
      <c r="A240" s="6" t="s">
        <v>368</v>
      </c>
      <c r="B240" s="9">
        <f>+'Permits Census'!B249</f>
        <v>2775</v>
      </c>
      <c r="C240" s="13">
        <f>+'Permits TAMU'!B376</f>
        <v>2756</v>
      </c>
      <c r="D240" s="13">
        <f t="shared" si="21"/>
        <v>19</v>
      </c>
    </row>
    <row r="241" spans="1:4" x14ac:dyDescent="0.2">
      <c r="A241" s="6" t="s">
        <v>369</v>
      </c>
      <c r="B241" s="9">
        <f>+'Permits Census'!B250</f>
        <v>3587</v>
      </c>
      <c r="C241" s="13">
        <f>+'Permits TAMU'!B377</f>
        <v>3583</v>
      </c>
      <c r="D241" s="13">
        <f t="shared" si="21"/>
        <v>4</v>
      </c>
    </row>
    <row r="242" spans="1:4" x14ac:dyDescent="0.2">
      <c r="A242" s="6" t="s">
        <v>370</v>
      </c>
      <c r="B242" s="9">
        <f>+'Permits Census'!B251</f>
        <v>3680</v>
      </c>
      <c r="C242" s="13">
        <f>+'Permits TAMU'!B378</f>
        <v>3665</v>
      </c>
      <c r="D242" s="13">
        <f t="shared" si="21"/>
        <v>15</v>
      </c>
    </row>
    <row r="243" spans="1:4" x14ac:dyDescent="0.2">
      <c r="A243" s="6" t="s">
        <v>371</v>
      </c>
      <c r="B243" s="9">
        <f>+'Permits Census'!B252</f>
        <v>4602</v>
      </c>
      <c r="C243" s="13">
        <f>+'Permits TAMU'!B379</f>
        <v>4563</v>
      </c>
      <c r="D243" s="13">
        <f t="shared" si="21"/>
        <v>39</v>
      </c>
    </row>
    <row r="244" spans="1:4" x14ac:dyDescent="0.2">
      <c r="A244" s="6" t="s">
        <v>372</v>
      </c>
      <c r="B244" s="9">
        <f>+'Permits Census'!B253</f>
        <v>4507</v>
      </c>
      <c r="C244" s="13">
        <f>+'Permits TAMU'!B380</f>
        <v>4811</v>
      </c>
      <c r="D244" s="13">
        <f t="shared" si="21"/>
        <v>-304</v>
      </c>
    </row>
    <row r="245" spans="1:4" x14ac:dyDescent="0.2">
      <c r="A245" s="6" t="s">
        <v>373</v>
      </c>
      <c r="B245" s="9">
        <f>+'Permits Census'!B254</f>
        <v>4473</v>
      </c>
      <c r="C245" s="13">
        <f>+'Permits TAMU'!B381</f>
        <v>4887</v>
      </c>
      <c r="D245" s="13">
        <f t="shared" si="21"/>
        <v>-414</v>
      </c>
    </row>
    <row r="246" spans="1:4" x14ac:dyDescent="0.2">
      <c r="A246" s="6" t="s">
        <v>374</v>
      </c>
      <c r="B246" s="9">
        <f>+'Permits Census'!B255</f>
        <v>4669</v>
      </c>
      <c r="C246" s="13">
        <f>+'Permits TAMU'!B382</f>
        <v>4705</v>
      </c>
      <c r="D246" s="13">
        <f t="shared" si="21"/>
        <v>-36</v>
      </c>
    </row>
    <row r="247" spans="1:4" x14ac:dyDescent="0.2">
      <c r="A247" s="6" t="s">
        <v>375</v>
      </c>
      <c r="B247" s="9">
        <f>+'Permits Census'!B256</f>
        <v>4152</v>
      </c>
      <c r="C247" s="13">
        <f>+'Permits TAMU'!B383</f>
        <v>4245</v>
      </c>
      <c r="D247" s="13">
        <f t="shared" si="21"/>
        <v>-93</v>
      </c>
    </row>
    <row r="248" spans="1:4" x14ac:dyDescent="0.2">
      <c r="A248" s="6" t="s">
        <v>376</v>
      </c>
      <c r="B248" s="9">
        <f>+'Permits Census'!B257</f>
        <v>5367</v>
      </c>
      <c r="C248" s="13">
        <f>+'Permits TAMU'!B384</f>
        <v>4754</v>
      </c>
      <c r="D248" s="13">
        <f t="shared" si="21"/>
        <v>613</v>
      </c>
    </row>
    <row r="249" spans="1:4" x14ac:dyDescent="0.2">
      <c r="A249" s="6" t="s">
        <v>377</v>
      </c>
      <c r="B249" s="9">
        <f>+'Permits Census'!B258</f>
        <v>3138</v>
      </c>
      <c r="C249" s="13">
        <f>+'Permits TAMU'!B385</f>
        <v>3426</v>
      </c>
      <c r="D249" s="13">
        <f t="shared" si="21"/>
        <v>-288</v>
      </c>
    </row>
    <row r="250" spans="1:4" x14ac:dyDescent="0.2">
      <c r="A250" s="6" t="s">
        <v>378</v>
      </c>
      <c r="B250" s="9">
        <f>+'Permits Census'!B259</f>
        <v>5320</v>
      </c>
      <c r="C250" s="13">
        <f>+'Permits TAMU'!B386</f>
        <v>5347</v>
      </c>
      <c r="D250" s="13">
        <f t="shared" ref="D250:D255" si="22">+B250-C250</f>
        <v>-27</v>
      </c>
    </row>
    <row r="251" spans="1:4" x14ac:dyDescent="0.2">
      <c r="A251" s="6" t="s">
        <v>379</v>
      </c>
      <c r="B251" s="9">
        <f>+'Permits Census'!B260</f>
        <v>2481</v>
      </c>
      <c r="C251" s="13">
        <f>+'Permits TAMU'!B387</f>
        <v>2507</v>
      </c>
      <c r="D251" s="13">
        <f t="shared" si="22"/>
        <v>-26</v>
      </c>
    </row>
    <row r="252" spans="1:4" x14ac:dyDescent="0.2">
      <c r="A252" s="6" t="s">
        <v>380</v>
      </c>
      <c r="B252" s="9">
        <f>+'Permits Census'!B261</f>
        <v>3497</v>
      </c>
      <c r="C252" s="13">
        <f>+'Permits TAMU'!B388</f>
        <v>3567</v>
      </c>
      <c r="D252" s="13">
        <f t="shared" si="22"/>
        <v>-70</v>
      </c>
    </row>
    <row r="253" spans="1:4" x14ac:dyDescent="0.2">
      <c r="A253" s="6" t="s">
        <v>381</v>
      </c>
      <c r="B253" s="9">
        <f>+'Permits Census'!B262</f>
        <v>3375</v>
      </c>
      <c r="C253" s="13">
        <f>+'Permits TAMU'!B389</f>
        <v>3521</v>
      </c>
      <c r="D253" s="13">
        <f t="shared" si="22"/>
        <v>-146</v>
      </c>
    </row>
    <row r="254" spans="1:4" x14ac:dyDescent="0.2">
      <c r="A254" s="6" t="s">
        <v>382</v>
      </c>
      <c r="B254" s="9">
        <f>+'Permits Census'!B263</f>
        <v>4716</v>
      </c>
      <c r="C254" s="13">
        <f>+'Permits TAMU'!B390</f>
        <v>5039</v>
      </c>
      <c r="D254" s="13">
        <f t="shared" si="22"/>
        <v>-323</v>
      </c>
    </row>
    <row r="255" spans="1:4" x14ac:dyDescent="0.2">
      <c r="A255" s="6" t="s">
        <v>383</v>
      </c>
      <c r="B255" s="9">
        <f>+'Permits Census'!B264</f>
        <v>3935</v>
      </c>
      <c r="C255" s="13">
        <f>+'Permits TAMU'!B391</f>
        <v>4192</v>
      </c>
      <c r="D255" s="13">
        <f t="shared" si="22"/>
        <v>-257</v>
      </c>
    </row>
    <row r="256" spans="1:4" x14ac:dyDescent="0.2">
      <c r="A256" s="6" t="s">
        <v>384</v>
      </c>
      <c r="B256" s="9">
        <f>+'Permits Census'!B265</f>
        <v>2855</v>
      </c>
      <c r="C256" s="13">
        <f>+'Permits TAMU'!B392</f>
        <v>3068</v>
      </c>
      <c r="D256" s="13">
        <f t="shared" ref="D256:D259" si="23">+B256-C256</f>
        <v>-213</v>
      </c>
    </row>
    <row r="257" spans="1:4" x14ac:dyDescent="0.2">
      <c r="A257" s="6" t="s">
        <v>385</v>
      </c>
      <c r="B257" s="9">
        <f>+'Permits Census'!B266</f>
        <v>4968</v>
      </c>
      <c r="C257" s="13">
        <f>+'Permits TAMU'!B393</f>
        <v>5112</v>
      </c>
      <c r="D257" s="13">
        <f t="shared" si="23"/>
        <v>-144</v>
      </c>
    </row>
    <row r="258" spans="1:4" x14ac:dyDescent="0.2">
      <c r="A258" s="6" t="s">
        <v>386</v>
      </c>
      <c r="B258" s="9">
        <f>+'Permits Census'!B267</f>
        <v>4759</v>
      </c>
      <c r="C258" s="13">
        <f>+'Permits TAMU'!B394</f>
        <v>5194</v>
      </c>
      <c r="D258" s="13">
        <f t="shared" si="23"/>
        <v>-435</v>
      </c>
    </row>
    <row r="259" spans="1:4" x14ac:dyDescent="0.2">
      <c r="A259" s="6" t="s">
        <v>387</v>
      </c>
      <c r="B259" s="9">
        <f>+'Permits Census'!B268</f>
        <v>4652</v>
      </c>
      <c r="C259" s="13">
        <f>+'Permits TAMU'!B395</f>
        <v>4877</v>
      </c>
      <c r="D259" s="13">
        <f t="shared" si="23"/>
        <v>-225</v>
      </c>
    </row>
    <row r="260" spans="1:4" x14ac:dyDescent="0.2">
      <c r="A260" s="6" t="s">
        <v>388</v>
      </c>
      <c r="B260" s="9">
        <f>+'Permits Census'!B269</f>
        <v>4758</v>
      </c>
      <c r="C260" s="13">
        <f>+'Permits TAMU'!B396</f>
        <v>4962</v>
      </c>
      <c r="D260" s="13">
        <f t="shared" ref="D260:D277" si="24">+B260-C260</f>
        <v>-204</v>
      </c>
    </row>
    <row r="261" spans="1:4" x14ac:dyDescent="0.2">
      <c r="A261" s="6" t="s">
        <v>389</v>
      </c>
      <c r="B261" s="9">
        <f>+'Permits Census'!B270</f>
        <v>3611</v>
      </c>
      <c r="C261" s="13">
        <f>+'Permits TAMU'!B397</f>
        <v>3643</v>
      </c>
      <c r="D261" s="13">
        <f t="shared" si="24"/>
        <v>-32</v>
      </c>
    </row>
    <row r="262" spans="1:4" x14ac:dyDescent="0.2">
      <c r="A262" s="6" t="s">
        <v>390</v>
      </c>
      <c r="B262" s="9">
        <f>+'Permits Census'!B271</f>
        <v>2330</v>
      </c>
      <c r="C262" s="13">
        <f>+'Permits TAMU'!B398</f>
        <v>2819</v>
      </c>
      <c r="D262" s="13">
        <f t="shared" si="24"/>
        <v>-489</v>
      </c>
    </row>
    <row r="263" spans="1:4" x14ac:dyDescent="0.2">
      <c r="A263" s="6" t="s">
        <v>391</v>
      </c>
      <c r="B263" s="9">
        <f>+'Permits Census'!B272</f>
        <v>3191</v>
      </c>
      <c r="C263" s="13">
        <f>+'Permits TAMU'!B399</f>
        <v>2795</v>
      </c>
      <c r="D263" s="13">
        <f t="shared" si="24"/>
        <v>396</v>
      </c>
    </row>
    <row r="264" spans="1:4" x14ac:dyDescent="0.2">
      <c r="A264" s="6" t="s">
        <v>392</v>
      </c>
      <c r="B264" s="9">
        <f>+'Permits Census'!B273</f>
        <v>3212</v>
      </c>
      <c r="C264" s="13">
        <f>+'Permits TAMU'!B400</f>
        <v>3162</v>
      </c>
      <c r="D264" s="13">
        <f t="shared" si="24"/>
        <v>50</v>
      </c>
    </row>
    <row r="265" spans="1:4" x14ac:dyDescent="0.2">
      <c r="A265" s="6" t="s">
        <v>393</v>
      </c>
      <c r="B265" s="9">
        <f>+'Permits Census'!B274</f>
        <v>2086</v>
      </c>
      <c r="C265" s="13">
        <f>+'Permits TAMU'!B401</f>
        <v>1965</v>
      </c>
      <c r="D265" s="13">
        <f t="shared" si="24"/>
        <v>121</v>
      </c>
    </row>
    <row r="266" spans="1:4" x14ac:dyDescent="0.2">
      <c r="A266" s="6" t="s">
        <v>394</v>
      </c>
      <c r="B266" s="9">
        <f>+'Permits Census'!B275</f>
        <v>2179</v>
      </c>
      <c r="C266" s="13">
        <f>+'Permits TAMU'!B402</f>
        <v>2223</v>
      </c>
      <c r="D266" s="13">
        <f t="shared" si="24"/>
        <v>-44</v>
      </c>
    </row>
    <row r="267" spans="1:4" x14ac:dyDescent="0.2">
      <c r="A267" s="6" t="s">
        <v>396</v>
      </c>
      <c r="B267" s="9">
        <f>+'Permits Census'!B276</f>
        <v>1719</v>
      </c>
      <c r="C267" s="13">
        <f>+'Permits TAMU'!B403</f>
        <v>2241</v>
      </c>
      <c r="D267" s="13">
        <f t="shared" si="24"/>
        <v>-522</v>
      </c>
    </row>
    <row r="268" spans="1:4" x14ac:dyDescent="0.2">
      <c r="A268" s="6" t="s">
        <v>397</v>
      </c>
      <c r="B268" s="9">
        <f>+'Permits Census'!B277</f>
        <v>2702</v>
      </c>
      <c r="C268" s="13">
        <f>+'Permits TAMU'!B404</f>
        <v>3444</v>
      </c>
      <c r="D268" s="13">
        <f t="shared" si="24"/>
        <v>-742</v>
      </c>
    </row>
    <row r="269" spans="1:4" x14ac:dyDescent="0.2">
      <c r="A269" s="6" t="s">
        <v>398</v>
      </c>
      <c r="B269" s="9">
        <f>+'Permits Census'!B278</f>
        <v>3428</v>
      </c>
      <c r="C269" s="13">
        <f>+'Permits TAMU'!B405</f>
        <v>3642</v>
      </c>
      <c r="D269" s="13">
        <f t="shared" si="24"/>
        <v>-214</v>
      </c>
    </row>
    <row r="270" spans="1:4" x14ac:dyDescent="0.2">
      <c r="A270" s="6" t="s">
        <v>399</v>
      </c>
      <c r="B270" s="9">
        <f>+'Permits Census'!B279</f>
        <v>2055</v>
      </c>
      <c r="C270" s="13">
        <f>+'Permits TAMU'!B406</f>
        <v>2204</v>
      </c>
      <c r="D270" s="13">
        <f t="shared" si="24"/>
        <v>-149</v>
      </c>
    </row>
    <row r="271" spans="1:4" x14ac:dyDescent="0.2">
      <c r="A271" s="6" t="s">
        <v>400</v>
      </c>
      <c r="B271" s="9">
        <f>+'Permits Census'!B280</f>
        <v>2674</v>
      </c>
      <c r="C271" s="13">
        <f>+'Permits TAMU'!B407</f>
        <v>2679</v>
      </c>
      <c r="D271" s="13">
        <f t="shared" si="24"/>
        <v>-5</v>
      </c>
    </row>
    <row r="272" spans="1:4" x14ac:dyDescent="0.2">
      <c r="A272" s="6" t="s">
        <v>402</v>
      </c>
      <c r="B272" s="9">
        <f>+'Permits Census'!B281</f>
        <v>2715</v>
      </c>
      <c r="C272" s="13">
        <f>+'Permits TAMU'!B408</f>
        <v>3014</v>
      </c>
      <c r="D272" s="13">
        <f t="shared" si="24"/>
        <v>-299</v>
      </c>
    </row>
    <row r="273" spans="1:4" x14ac:dyDescent="0.2">
      <c r="A273" s="6" t="s">
        <v>404</v>
      </c>
      <c r="B273" s="9">
        <f>+'Permits Census'!B282</f>
        <v>3369</v>
      </c>
      <c r="C273" s="13">
        <f>+'Permits TAMU'!B409</f>
        <v>3490</v>
      </c>
      <c r="D273" s="13">
        <f t="shared" si="24"/>
        <v>-121</v>
      </c>
    </row>
    <row r="274" spans="1:4" x14ac:dyDescent="0.2">
      <c r="A274" s="6" t="s">
        <v>405</v>
      </c>
      <c r="B274" s="9">
        <f>+'Permits Census'!B283</f>
        <v>4761</v>
      </c>
      <c r="C274" s="13">
        <f>+'Permits TAMU'!B410</f>
        <v>5055</v>
      </c>
      <c r="D274" s="13">
        <f t="shared" si="24"/>
        <v>-294</v>
      </c>
    </row>
    <row r="275" spans="1:4" x14ac:dyDescent="0.2">
      <c r="A275" s="6" t="s">
        <v>406</v>
      </c>
      <c r="B275" s="9">
        <f>+'Permits Census'!B284</f>
        <v>3121</v>
      </c>
      <c r="C275" s="13">
        <f>+'Permits TAMU'!B411</f>
        <v>3111</v>
      </c>
      <c r="D275" s="13">
        <f t="shared" si="24"/>
        <v>10</v>
      </c>
    </row>
    <row r="276" spans="1:4" x14ac:dyDescent="0.2">
      <c r="A276" s="6" t="s">
        <v>407</v>
      </c>
      <c r="B276" s="9">
        <f>+'Permits Census'!B285</f>
        <v>4261</v>
      </c>
      <c r="C276" s="13">
        <f>+'Permits TAMU'!B412</f>
        <v>4237</v>
      </c>
      <c r="D276" s="13">
        <f t="shared" si="24"/>
        <v>24</v>
      </c>
    </row>
    <row r="277" spans="1:4" x14ac:dyDescent="0.2">
      <c r="A277" s="6" t="s">
        <v>408</v>
      </c>
      <c r="B277" s="9">
        <f>+'Permits Census'!B286</f>
        <v>2384</v>
      </c>
      <c r="C277" s="13">
        <f>+'Permits TAMU'!B413</f>
        <v>2371</v>
      </c>
      <c r="D277" s="13">
        <f t="shared" si="24"/>
        <v>13</v>
      </c>
    </row>
    <row r="278" spans="1:4" x14ac:dyDescent="0.2">
      <c r="A278" s="6" t="s">
        <v>415</v>
      </c>
      <c r="B278" s="9">
        <f>+'Permits Census'!B287</f>
        <v>3111</v>
      </c>
      <c r="C278" s="13">
        <f>+'Permits TAMU'!B414</f>
        <v>3111</v>
      </c>
      <c r="D278" s="13">
        <f t="shared" ref="D278:D282" si="25">+B278-C278</f>
        <v>0</v>
      </c>
    </row>
    <row r="279" spans="1:4" x14ac:dyDescent="0.2">
      <c r="A279" s="6" t="s">
        <v>417</v>
      </c>
      <c r="B279" s="9">
        <f>+'Permits Census'!B288</f>
        <v>3317</v>
      </c>
      <c r="C279" s="13">
        <f>+'Permits TAMU'!B415</f>
        <v>3311</v>
      </c>
      <c r="D279" s="13">
        <f t="shared" si="25"/>
        <v>6</v>
      </c>
    </row>
    <row r="280" spans="1:4" x14ac:dyDescent="0.2">
      <c r="A280" s="6" t="s">
        <v>418</v>
      </c>
      <c r="B280" s="9">
        <f>+'Permits Census'!B289</f>
        <v>2081</v>
      </c>
      <c r="C280" s="13">
        <f>+'Permits TAMU'!B416</f>
        <v>2049</v>
      </c>
      <c r="D280" s="13">
        <f t="shared" si="25"/>
        <v>32</v>
      </c>
    </row>
    <row r="281" spans="1:4" x14ac:dyDescent="0.2">
      <c r="A281" s="6" t="s">
        <v>419</v>
      </c>
      <c r="B281" s="9">
        <f>+'Permits Census'!B290</f>
        <v>2549</v>
      </c>
      <c r="C281" s="13">
        <f>+'Permits TAMU'!B417</f>
        <v>2549</v>
      </c>
      <c r="D281" s="13">
        <f t="shared" si="25"/>
        <v>0</v>
      </c>
    </row>
    <row r="282" spans="1:4" x14ac:dyDescent="0.2">
      <c r="A282" s="6" t="s">
        <v>421</v>
      </c>
      <c r="B282" s="9">
        <f>+'Permits Census'!B291</f>
        <v>2541</v>
      </c>
      <c r="C282" s="13">
        <f>+'Permits TAMU'!B418</f>
        <v>2541</v>
      </c>
      <c r="D282" s="13">
        <f t="shared" si="25"/>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4E6309241BDB419F0675991D0B6876" ma:contentTypeVersion="19" ma:contentTypeDescription="Create a new document." ma:contentTypeScope="" ma:versionID="49642a2d28e038997e8c728fbc06cd28">
  <xsd:schema xmlns:xsd="http://www.w3.org/2001/XMLSchema" xmlns:xs="http://www.w3.org/2001/XMLSchema" xmlns:p="http://schemas.microsoft.com/office/2006/metadata/properties" xmlns:ns2="31e305d3-53e9-4243-b71d-f734a41c4d25" xmlns:ns3="168603ac-458a-4d79-9ec1-e1862ec1dfab" targetNamespace="http://schemas.microsoft.com/office/2006/metadata/properties" ma:root="true" ma:fieldsID="710a8f8154e27b0ad440b587bc156a40" ns2:_="" ns3:_="">
    <xsd:import namespace="31e305d3-53e9-4243-b71d-f734a41c4d25"/>
    <xsd:import namespace="168603ac-458a-4d79-9ec1-e1862ec1dfab"/>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305d3-53e9-4243-b71d-f734a41c4d25"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7d05860-b986-46e0-884f-ed7cb07350f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603ac-458a-4d79-9ec1-e1862ec1df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585fde-dd86-42fc-80db-d68619264ac3}" ma:internalName="TaxCatchAll" ma:showField="CatchAllData" ma:web="168603ac-458a-4d79-9ec1-e1862ec1dfab">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68603ac-458a-4d79-9ec1-e1862ec1dfab" xsi:nil="true"/>
    <lcf76f155ced4ddcb4097134ff3c332f xmlns="31e305d3-53e9-4243-b71d-f734a41c4d25">
      <Terms xmlns="http://schemas.microsoft.com/office/infopath/2007/PartnerControls"/>
    </lcf76f155ced4ddcb4097134ff3c332f>
    <MigrationWizIdPermissions xmlns="31e305d3-53e9-4243-b71d-f734a41c4d25" xsi:nil="true"/>
    <MigrationWizIdVersion xmlns="31e305d3-53e9-4243-b71d-f734a41c4d25">8f9b120a-f7c6-53d7-a2b6-60cd65c0d567-638261716250000000</MigrationWizIdVersion>
    <lcf76f155ced4ddcb4097134ff3c332f0 xmlns="31e305d3-53e9-4243-b71d-f734a41c4d25" xsi:nil="true"/>
    <MigrationWizId xmlns="31e305d3-53e9-4243-b71d-f734a41c4d25">8f9b120a-f7c6-53d7-a2b6-60cd65c0d567</MigrationWizId>
  </documentManagement>
</p:properties>
</file>

<file path=customXml/itemProps1.xml><?xml version="1.0" encoding="utf-8"?>
<ds:datastoreItem xmlns:ds="http://schemas.openxmlformats.org/officeDocument/2006/customXml" ds:itemID="{0833E178-45E5-4EFA-A8F3-874D3FCDF7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e305d3-53e9-4243-b71d-f734a41c4d25"/>
    <ds:schemaRef ds:uri="168603ac-458a-4d79-9ec1-e1862ec1df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A12DDC-AFF5-414E-94AA-616241947536}">
  <ds:schemaRefs>
    <ds:schemaRef ds:uri="http://schemas.microsoft.com/sharepoint/v3/contenttype/forms"/>
  </ds:schemaRefs>
</ds:datastoreItem>
</file>

<file path=customXml/itemProps3.xml><?xml version="1.0" encoding="utf-8"?>
<ds:datastoreItem xmlns:ds="http://schemas.openxmlformats.org/officeDocument/2006/customXml" ds:itemID="{33CFAB10-FFA4-4E44-B105-B477FC487875}">
  <ds:schemaRefs>
    <ds:schemaRef ds:uri="http://schemas.microsoft.com/office/2006/metadata/properties"/>
    <ds:schemaRef ds:uri="http://schemas.microsoft.com/office/infopath/2007/PartnerControls"/>
    <ds:schemaRef ds:uri="dad8ac8e-6dbc-42c0-9303-4fcd7bcdbbdf"/>
    <ds:schemaRef ds:uri="badaad80-319d-4dd8-8db0-315ab15a17e7"/>
    <ds:schemaRef ds:uri="168603ac-458a-4d79-9ec1-e1862ec1dfab"/>
    <ds:schemaRef ds:uri="31e305d3-53e9-4243-b71d-f734a41c4d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5</vt:i4>
      </vt:variant>
      <vt:variant>
        <vt:lpstr>Named Ranges</vt:lpstr>
      </vt:variant>
      <vt:variant>
        <vt:i4>4</vt:i4>
      </vt:variant>
    </vt:vector>
  </HeadingPairs>
  <TitlesOfParts>
    <vt:vector size="13" baseType="lpstr">
      <vt:lpstr>Permits Census</vt:lpstr>
      <vt:lpstr>Percent Change</vt:lpstr>
      <vt:lpstr>Permits TAMU</vt:lpstr>
      <vt:lpstr>Census-TAMU Comp</vt:lpstr>
      <vt:lpstr>Permits Annual Graph</vt:lpstr>
      <vt:lpstr>Permits Monthly Graph</vt:lpstr>
      <vt:lpstr>% Ch Annual Graph</vt:lpstr>
      <vt:lpstr>% Ch Monthly Graph</vt:lpstr>
      <vt:lpstr>% Ch 12-mo Moving Avg Graph</vt:lpstr>
      <vt:lpstr>'Permits Census'!Print_Area</vt:lpstr>
      <vt:lpstr>'Permits TAMU'!Print_Area</vt:lpstr>
      <vt:lpstr>'Permits Census'!Print_Titles</vt:lpstr>
      <vt:lpstr>'Permits TAMU'!Print_Titles</vt:lpstr>
    </vt:vector>
  </TitlesOfParts>
  <Company>Austin Chamber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Beverly Kerr</dc:creator>
  <cp:lastModifiedBy>Beverly Kerr</cp:lastModifiedBy>
  <cp:lastPrinted>2022-03-28T21:39:21Z</cp:lastPrinted>
  <dcterms:created xsi:type="dcterms:W3CDTF">2004-07-27T20:24:04Z</dcterms:created>
  <dcterms:modified xsi:type="dcterms:W3CDTF">2024-07-03T16:41:21Z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0x010100644E6309241BDB419F0675991D0B6876</vt:lpwstr>
  </property>
  <property fmtid="{D5CDD505-2E9C-101B-9397-08002B2CF9AE}" pid="3" name="MediaServiceImageTags">
    <vt:lpwstr/>
  </property>
  <property fmtid="{D5CDD505-2E9C-101B-9397-08002B2CF9AE}" pid="4" name="Order">
    <vt:r8>1287800</vt:r8>
  </property>
</Properties>
</file>