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631" documentId="13_ncr:1_{69867535-3D60-4304-B130-6558A33A28CA}" xr6:coauthVersionLast="47" xr6:coauthVersionMax="47" xr10:uidLastSave="{B980F0E9-74BD-49B2-BE20-DFD5A3B45A2C}"/>
  <bookViews>
    <workbookView minimized="1" xWindow="-225" yWindow="4530" windowWidth="21600" windowHeight="11295" tabRatio="911" xr2:uid="{00000000-000D-0000-FFFF-FFFF00000000}"/>
  </bookViews>
  <sheets>
    <sheet name="Sales, Listings, Prices" sheetId="1" r:id="rId1"/>
    <sheet name="Cost of Housing Index" sheetId="18" r:id="rId2"/>
    <sheet name="HOI (Discontinued)" sheetId="2" r:id="rId3"/>
    <sheet name="Median Price %" sheetId="16" r:id="rId4"/>
    <sheet name="NAR Price Graph" sheetId="14" r:id="rId5"/>
    <sheet name="Median Price % Ch Graph" sheetId="17" r:id="rId6"/>
    <sheet name="HOI Graph" sheetId="11" r:id="rId7"/>
    <sheet name="NAR--OLD SERIES" sheetId="15" r:id="rId8"/>
  </sheets>
  <definedNames>
    <definedName name="_xlnm.Print_Area" localSheetId="2">'HOI (Discontinued)'!$A$1:$H$187</definedName>
    <definedName name="_xlnm.Print_Area" localSheetId="3">'Median Price %'!$A$1:$F$287</definedName>
    <definedName name="_xlnm.Print_Area" localSheetId="0">'Sales, Listings, Prices'!$B$9:$S$368</definedName>
    <definedName name="_xlnm.Print_Titles" localSheetId="2">'HOI (Discontinued)'!$A:$A,'HOI (Discontinued)'!$6:$7</definedName>
    <definedName name="_xlnm.Print_Titles" localSheetId="0">'Sales, Listings, Prices'!$A:$A,'Sales, Listings, Prices'!$1:$8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6" i="1" l="1"/>
  <c r="S45" i="1"/>
  <c r="R45" i="1"/>
  <c r="R46" i="1"/>
  <c r="N45" i="1"/>
  <c r="N46" i="1"/>
  <c r="M46" i="1"/>
  <c r="M45" i="1"/>
  <c r="L46" i="1"/>
  <c r="L45" i="1"/>
  <c r="I45" i="1"/>
  <c r="I46" i="1"/>
  <c r="H46" i="1"/>
  <c r="H45" i="1"/>
  <c r="G46" i="1"/>
  <c r="G45" i="1"/>
  <c r="F45" i="1"/>
  <c r="F46" i="1"/>
  <c r="C46" i="1"/>
  <c r="D46" i="1" s="1"/>
  <c r="C45" i="1"/>
  <c r="B45" i="1"/>
  <c r="B46" i="1"/>
  <c r="F351" i="16"/>
  <c r="E351" i="16"/>
  <c r="D351" i="16"/>
  <c r="C351" i="16"/>
  <c r="B351" i="16"/>
  <c r="O358" i="1"/>
  <c r="F350" i="16"/>
  <c r="E350" i="16"/>
  <c r="D350" i="16"/>
  <c r="C350" i="16"/>
  <c r="B350" i="16"/>
  <c r="O357" i="1"/>
  <c r="F349" i="16"/>
  <c r="E349" i="16"/>
  <c r="D349" i="16"/>
  <c r="C349" i="16"/>
  <c r="B349" i="16"/>
  <c r="F348" i="16"/>
  <c r="E348" i="16"/>
  <c r="D348" i="16"/>
  <c r="C348" i="16"/>
  <c r="B348" i="16"/>
  <c r="O356" i="1"/>
  <c r="C12" i="18"/>
  <c r="D12" i="18"/>
  <c r="E12" i="18"/>
  <c r="F12" i="18"/>
  <c r="G12" i="18"/>
  <c r="H12" i="18"/>
  <c r="I12" i="18"/>
  <c r="J12" i="18"/>
  <c r="K12" i="18"/>
  <c r="L12" i="18"/>
  <c r="M12" i="18"/>
  <c r="N12" i="18"/>
  <c r="O12" i="18"/>
  <c r="P12" i="18"/>
  <c r="Q12" i="18"/>
  <c r="R12" i="18"/>
  <c r="S12" i="18"/>
  <c r="T12" i="18"/>
  <c r="U12" i="18"/>
  <c r="B12" i="18"/>
  <c r="C11" i="18"/>
  <c r="D11" i="18"/>
  <c r="E11" i="18"/>
  <c r="F11" i="18"/>
  <c r="G11" i="18"/>
  <c r="H11" i="18"/>
  <c r="I11" i="18"/>
  <c r="J11" i="18"/>
  <c r="K11" i="18"/>
  <c r="L11" i="18"/>
  <c r="M11" i="18"/>
  <c r="N11" i="18"/>
  <c r="O11" i="18"/>
  <c r="P11" i="18"/>
  <c r="Q11" i="18"/>
  <c r="R11" i="18"/>
  <c r="S11" i="18"/>
  <c r="T11" i="18"/>
  <c r="U11" i="18"/>
  <c r="B11" i="18"/>
  <c r="O355" i="1"/>
  <c r="F347" i="16"/>
  <c r="E347" i="16"/>
  <c r="D347" i="16"/>
  <c r="C347" i="16"/>
  <c r="B347" i="16"/>
  <c r="O354" i="1"/>
  <c r="F345" i="16"/>
  <c r="F346" i="16"/>
  <c r="E345" i="16"/>
  <c r="E346" i="16"/>
  <c r="D345" i="16"/>
  <c r="D346" i="16"/>
  <c r="C345" i="16"/>
  <c r="C346" i="16"/>
  <c r="B345" i="16"/>
  <c r="B346" i="16"/>
  <c r="O353" i="1"/>
  <c r="O352" i="1"/>
  <c r="B344" i="16"/>
  <c r="F342" i="16"/>
  <c r="F343" i="16"/>
  <c r="F344" i="16"/>
  <c r="E342" i="16"/>
  <c r="E343" i="16"/>
  <c r="E344" i="16"/>
  <c r="D342" i="16"/>
  <c r="D343" i="16"/>
  <c r="D344" i="16"/>
  <c r="C342" i="16"/>
  <c r="C343" i="16"/>
  <c r="C344" i="16"/>
  <c r="B342" i="16"/>
  <c r="B343" i="16"/>
  <c r="O351" i="1"/>
  <c r="O350" i="1"/>
  <c r="O349" i="1"/>
  <c r="B39" i="16"/>
  <c r="F39" i="16"/>
  <c r="E39" i="16"/>
  <c r="D39" i="16"/>
  <c r="C39" i="16"/>
  <c r="F338" i="16"/>
  <c r="F339" i="16"/>
  <c r="F340" i="16"/>
  <c r="F341" i="16"/>
  <c r="E338" i="16"/>
  <c r="E339" i="16"/>
  <c r="E340" i="16"/>
  <c r="E341" i="16"/>
  <c r="D338" i="16"/>
  <c r="D339" i="16"/>
  <c r="D340" i="16"/>
  <c r="D341" i="16"/>
  <c r="C338" i="16"/>
  <c r="C339" i="16"/>
  <c r="C340" i="16"/>
  <c r="C341" i="16"/>
  <c r="B338" i="16"/>
  <c r="B339" i="16"/>
  <c r="B340" i="16"/>
  <c r="B341" i="16"/>
  <c r="C9" i="18"/>
  <c r="D9" i="18"/>
  <c r="E9" i="18"/>
  <c r="F9" i="18"/>
  <c r="G9" i="18"/>
  <c r="H9" i="18"/>
  <c r="I9" i="18"/>
  <c r="J9" i="18"/>
  <c r="K9" i="18"/>
  <c r="L9" i="18"/>
  <c r="M9" i="18"/>
  <c r="N9" i="18"/>
  <c r="O9" i="18"/>
  <c r="P9" i="18"/>
  <c r="Q9" i="18"/>
  <c r="R9" i="18"/>
  <c r="S9" i="18"/>
  <c r="T9" i="18"/>
  <c r="U9" i="18"/>
  <c r="B9" i="18"/>
  <c r="O43" i="1"/>
  <c r="O347" i="1"/>
  <c r="O348" i="1"/>
  <c r="O46" i="1" s="1"/>
  <c r="D8" i="18"/>
  <c r="E8" i="18"/>
  <c r="L8" i="18"/>
  <c r="U8" i="18"/>
  <c r="M8" i="18"/>
  <c r="O346" i="1"/>
  <c r="O345" i="1"/>
  <c r="O344" i="1"/>
  <c r="O343" i="1"/>
  <c r="O342" i="1"/>
  <c r="O341" i="1"/>
  <c r="O340" i="1"/>
  <c r="O339" i="1"/>
  <c r="O338" i="1"/>
  <c r="O337" i="1"/>
  <c r="O336" i="1"/>
  <c r="O45" i="1" s="1"/>
  <c r="O335" i="1"/>
  <c r="O334" i="1"/>
  <c r="F337" i="16"/>
  <c r="E337" i="16"/>
  <c r="D337" i="16"/>
  <c r="C337" i="16"/>
  <c r="B337" i="16"/>
  <c r="F335" i="16"/>
  <c r="F336" i="16"/>
  <c r="E335" i="16"/>
  <c r="E336" i="16"/>
  <c r="D335" i="16"/>
  <c r="D336" i="16"/>
  <c r="C335" i="16"/>
  <c r="C336" i="16"/>
  <c r="B335" i="16"/>
  <c r="B336" i="16"/>
  <c r="C8" i="18"/>
  <c r="F334" i="16"/>
  <c r="E334" i="16"/>
  <c r="D334" i="16"/>
  <c r="C334" i="16"/>
  <c r="B334" i="16"/>
  <c r="F8" i="18"/>
  <c r="G8" i="18"/>
  <c r="J8" i="18"/>
  <c r="K8" i="18"/>
  <c r="N8" i="18"/>
  <c r="O8" i="18"/>
  <c r="Q8" i="18"/>
  <c r="R8" i="18"/>
  <c r="S8" i="18"/>
  <c r="B8" i="18"/>
  <c r="F332" i="16"/>
  <c r="F333" i="16"/>
  <c r="E332" i="16"/>
  <c r="E333" i="16"/>
  <c r="D332" i="16"/>
  <c r="D333" i="16"/>
  <c r="C332" i="16"/>
  <c r="C333" i="16"/>
  <c r="B332" i="16"/>
  <c r="B333" i="16"/>
  <c r="F331" i="16"/>
  <c r="E331" i="16"/>
  <c r="D331" i="16"/>
  <c r="C331" i="16"/>
  <c r="B331" i="16"/>
  <c r="F329" i="16"/>
  <c r="F330" i="16"/>
  <c r="E330" i="16"/>
  <c r="E329" i="16"/>
  <c r="D329" i="16"/>
  <c r="D330" i="16"/>
  <c r="C329" i="16"/>
  <c r="C330" i="16"/>
  <c r="B329" i="16"/>
  <c r="B330" i="16"/>
  <c r="F40" i="2"/>
  <c r="C40" i="2"/>
  <c r="D40" i="2"/>
  <c r="E40" i="2"/>
  <c r="G40" i="2"/>
  <c r="H40" i="2"/>
  <c r="B40" i="2"/>
  <c r="B328" i="16"/>
  <c r="C328" i="16"/>
  <c r="D328" i="16"/>
  <c r="E328" i="16"/>
  <c r="F328" i="16"/>
  <c r="B38" i="16"/>
  <c r="C38" i="16"/>
  <c r="D38" i="16"/>
  <c r="E38" i="16"/>
  <c r="F38" i="16"/>
  <c r="O333" i="1"/>
  <c r="O332" i="1"/>
  <c r="O331" i="1"/>
  <c r="O330" i="1"/>
  <c r="O329" i="1"/>
  <c r="O328" i="1"/>
  <c r="O327" i="1"/>
  <c r="O326" i="1"/>
  <c r="O325" i="1"/>
  <c r="O324" i="1"/>
  <c r="O323" i="1"/>
  <c r="O42" i="1"/>
  <c r="F327" i="16"/>
  <c r="E327" i="16"/>
  <c r="D327" i="16"/>
  <c r="C327" i="16"/>
  <c r="B327" i="16"/>
  <c r="F325" i="16"/>
  <c r="F326" i="16"/>
  <c r="E325" i="16"/>
  <c r="E326" i="16"/>
  <c r="D325" i="16"/>
  <c r="D326" i="16"/>
  <c r="C325" i="16"/>
  <c r="C326" i="16"/>
  <c r="B325" i="16"/>
  <c r="B326" i="16"/>
  <c r="F324" i="16"/>
  <c r="E324" i="16"/>
  <c r="D324" i="16"/>
  <c r="C324" i="16"/>
  <c r="B324" i="16"/>
  <c r="F323" i="16"/>
  <c r="E323" i="16"/>
  <c r="D323" i="16"/>
  <c r="C323" i="16"/>
  <c r="B323" i="16"/>
  <c r="F322" i="16"/>
  <c r="E322" i="16"/>
  <c r="D322" i="16"/>
  <c r="C322" i="16"/>
  <c r="B322" i="16"/>
  <c r="F321" i="16"/>
  <c r="E321" i="16"/>
  <c r="D321" i="16"/>
  <c r="C321" i="16"/>
  <c r="B321" i="16"/>
  <c r="F320" i="16"/>
  <c r="E320" i="16"/>
  <c r="D320" i="16"/>
  <c r="C320" i="16"/>
  <c r="B320" i="16"/>
  <c r="F319" i="16"/>
  <c r="E319" i="16"/>
  <c r="D319" i="16"/>
  <c r="C319" i="16"/>
  <c r="B319" i="16"/>
  <c r="F318" i="16"/>
  <c r="E318" i="16"/>
  <c r="D318" i="16"/>
  <c r="C318" i="16"/>
  <c r="B318" i="16"/>
  <c r="F317" i="16"/>
  <c r="E317" i="16"/>
  <c r="D317" i="16"/>
  <c r="C317" i="16"/>
  <c r="B317" i="16"/>
  <c r="H39" i="2"/>
  <c r="D39" i="2"/>
  <c r="E39" i="2"/>
  <c r="F39" i="2"/>
  <c r="G39" i="2"/>
  <c r="C39" i="2"/>
  <c r="B39" i="2"/>
  <c r="F37" i="16"/>
  <c r="E37" i="16"/>
  <c r="D37" i="16"/>
  <c r="C37" i="16"/>
  <c r="B37" i="16"/>
  <c r="F316" i="16"/>
  <c r="E316" i="16"/>
  <c r="D316" i="16"/>
  <c r="C316" i="16"/>
  <c r="B316" i="16"/>
  <c r="F315" i="16"/>
  <c r="E315" i="16"/>
  <c r="D315" i="16"/>
  <c r="C315" i="16"/>
  <c r="B315" i="16"/>
  <c r="F314" i="16"/>
  <c r="E314" i="16"/>
  <c r="D314" i="16"/>
  <c r="C314" i="16"/>
  <c r="B314" i="16"/>
  <c r="F313" i="16"/>
  <c r="E313" i="16"/>
  <c r="D313" i="16"/>
  <c r="C313" i="16"/>
  <c r="B313" i="16"/>
  <c r="E36" i="16"/>
  <c r="C36" i="16"/>
  <c r="F312" i="16"/>
  <c r="E312" i="16"/>
  <c r="D312" i="16"/>
  <c r="C312" i="16"/>
  <c r="B312" i="16"/>
  <c r="F311" i="16"/>
  <c r="E311" i="16"/>
  <c r="D311" i="16"/>
  <c r="C311" i="16"/>
  <c r="B311" i="16"/>
  <c r="B310" i="16"/>
  <c r="C310" i="16"/>
  <c r="D310" i="16"/>
  <c r="E310" i="16"/>
  <c r="F310" i="16"/>
  <c r="B308" i="16"/>
  <c r="C308" i="16"/>
  <c r="D308" i="16"/>
  <c r="E308" i="16"/>
  <c r="F308" i="16"/>
  <c r="B309" i="16"/>
  <c r="C309" i="16"/>
  <c r="D309" i="16"/>
  <c r="E309" i="16"/>
  <c r="F309" i="16"/>
  <c r="O315" i="1"/>
  <c r="O314" i="1"/>
  <c r="O313" i="1"/>
  <c r="O312" i="1"/>
  <c r="O311" i="1"/>
  <c r="O310" i="1"/>
  <c r="O309" i="1"/>
  <c r="O308" i="1"/>
  <c r="O307" i="1"/>
  <c r="O306" i="1"/>
  <c r="O305" i="1"/>
  <c r="O304" i="1"/>
  <c r="O303" i="1"/>
  <c r="O40" i="1"/>
  <c r="O39" i="1"/>
  <c r="O38" i="1"/>
  <c r="F307" i="16"/>
  <c r="E307" i="16"/>
  <c r="D307" i="16"/>
  <c r="C307" i="16"/>
  <c r="B307" i="16"/>
  <c r="B306" i="16"/>
  <c r="C306" i="16"/>
  <c r="D306" i="16"/>
  <c r="E306" i="16"/>
  <c r="F306" i="16"/>
  <c r="O302" i="1"/>
  <c r="O301" i="1"/>
  <c r="C38" i="2"/>
  <c r="D38" i="2"/>
  <c r="E38" i="2"/>
  <c r="F38" i="2"/>
  <c r="G38" i="2"/>
  <c r="H38" i="2"/>
  <c r="B38" i="2"/>
  <c r="D37" i="2"/>
  <c r="E37" i="2"/>
  <c r="F37" i="2"/>
  <c r="G37" i="2"/>
  <c r="H37" i="2"/>
  <c r="C37" i="2"/>
  <c r="B37" i="2"/>
  <c r="F305" i="16"/>
  <c r="E305" i="16"/>
  <c r="D305" i="16"/>
  <c r="C305" i="16"/>
  <c r="B305" i="16"/>
  <c r="F36" i="16"/>
  <c r="D36" i="16"/>
  <c r="B36" i="16"/>
  <c r="F304" i="16"/>
  <c r="E304" i="16"/>
  <c r="D304" i="16"/>
  <c r="C304" i="16"/>
  <c r="B304" i="16"/>
  <c r="F303" i="16"/>
  <c r="E303" i="16"/>
  <c r="D303" i="16"/>
  <c r="C303" i="16"/>
  <c r="B303" i="16"/>
  <c r="F302" i="16"/>
  <c r="E302" i="16"/>
  <c r="D302" i="16"/>
  <c r="C302" i="16"/>
  <c r="B302" i="16"/>
  <c r="F301" i="16"/>
  <c r="E301" i="16"/>
  <c r="D301" i="16"/>
  <c r="C301" i="16"/>
  <c r="B301" i="16"/>
  <c r="B300" i="16"/>
  <c r="C300" i="16"/>
  <c r="D300" i="16"/>
  <c r="E300" i="16"/>
  <c r="F300" i="16"/>
  <c r="F299" i="16"/>
  <c r="E299" i="16"/>
  <c r="D299" i="16"/>
  <c r="C299" i="16"/>
  <c r="B299" i="16"/>
  <c r="F298" i="16"/>
  <c r="E298" i="16"/>
  <c r="D298" i="16"/>
  <c r="C298" i="16"/>
  <c r="B298" i="16"/>
  <c r="F297" i="16"/>
  <c r="E297" i="16"/>
  <c r="D297" i="16"/>
  <c r="C297" i="16"/>
  <c r="B297" i="16"/>
  <c r="J45" i="1" l="1"/>
  <c r="P45" i="1"/>
  <c r="P46" i="1"/>
  <c r="J46" i="1"/>
  <c r="D45" i="1"/>
  <c r="T8" i="18"/>
  <c r="H8" i="18"/>
  <c r="P8" i="18"/>
  <c r="I8" i="18"/>
  <c r="F296" i="16"/>
  <c r="E296" i="16"/>
  <c r="D296" i="16"/>
  <c r="C296" i="16"/>
  <c r="B296" i="16"/>
  <c r="F295" i="16" l="1"/>
  <c r="E295" i="16"/>
  <c r="D295" i="16"/>
  <c r="C295" i="16"/>
  <c r="B295" i="16"/>
  <c r="F294" i="16" l="1"/>
  <c r="E294" i="16"/>
  <c r="D294" i="16"/>
  <c r="C294" i="16"/>
  <c r="B294" i="16"/>
  <c r="F35" i="16" l="1"/>
  <c r="E35" i="16"/>
  <c r="D35" i="16"/>
  <c r="C35" i="16"/>
  <c r="B35" i="16"/>
  <c r="F293" i="16"/>
  <c r="E293" i="16"/>
  <c r="D293" i="16"/>
  <c r="C293" i="16"/>
  <c r="B293" i="16"/>
  <c r="F292" i="16"/>
  <c r="E292" i="16"/>
  <c r="D292" i="16"/>
  <c r="C292" i="16"/>
  <c r="B292" i="16"/>
  <c r="O300" i="1"/>
  <c r="O299" i="1" l="1"/>
  <c r="F291" i="16" l="1"/>
  <c r="E291" i="16"/>
  <c r="D291" i="16"/>
  <c r="C291" i="16"/>
  <c r="B291" i="16"/>
  <c r="O298" i="1"/>
  <c r="B290" i="16"/>
  <c r="C290" i="16"/>
  <c r="D290" i="16"/>
  <c r="E290" i="16"/>
  <c r="F290" i="16"/>
  <c r="O297" i="1"/>
  <c r="F289" i="16"/>
  <c r="E289" i="16"/>
  <c r="D289" i="16"/>
  <c r="C289" i="16"/>
  <c r="B289" i="16"/>
  <c r="O296" i="1"/>
  <c r="F288" i="16"/>
  <c r="E288" i="16"/>
  <c r="D288" i="16"/>
  <c r="C288" i="16"/>
  <c r="B288" i="16"/>
  <c r="O295" i="1"/>
  <c r="B287" i="16"/>
  <c r="C287" i="16"/>
  <c r="D287" i="16"/>
  <c r="E287" i="16"/>
  <c r="F287" i="16"/>
  <c r="D36" i="2"/>
  <c r="B36" i="2"/>
  <c r="B35" i="2"/>
  <c r="D34" i="2"/>
  <c r="D33" i="2"/>
  <c r="B33" i="2"/>
  <c r="B32" i="2"/>
  <c r="D31" i="2"/>
  <c r="B31" i="2"/>
  <c r="D30" i="2"/>
  <c r="B30" i="2"/>
  <c r="D29" i="2"/>
  <c r="O282" i="1"/>
  <c r="O283" i="1"/>
  <c r="O284" i="1"/>
  <c r="O285" i="1"/>
  <c r="O286" i="1"/>
  <c r="O287" i="1"/>
  <c r="O288" i="1"/>
  <c r="O289" i="1"/>
  <c r="O290" i="1"/>
  <c r="O291" i="1"/>
  <c r="O292" i="1"/>
  <c r="O293" i="1"/>
  <c r="O294" i="1"/>
  <c r="F286" i="16"/>
  <c r="E286" i="16"/>
  <c r="D286" i="16"/>
  <c r="C286" i="16"/>
  <c r="B286" i="16"/>
  <c r="F285" i="16"/>
  <c r="E285" i="16"/>
  <c r="D285" i="16"/>
  <c r="C285" i="16"/>
  <c r="B285" i="16"/>
  <c r="B284" i="16"/>
  <c r="C284" i="16"/>
  <c r="D284" i="16"/>
  <c r="E284" i="16"/>
  <c r="F284" i="16"/>
  <c r="G36" i="2"/>
  <c r="B34" i="2"/>
  <c r="G33" i="2"/>
  <c r="E32" i="2"/>
  <c r="E31" i="2"/>
  <c r="G30" i="2"/>
  <c r="E29" i="2"/>
  <c r="B29" i="2"/>
  <c r="F283" i="16"/>
  <c r="E283" i="16"/>
  <c r="D283" i="16"/>
  <c r="C283" i="16"/>
  <c r="B283" i="16"/>
  <c r="F282" i="16"/>
  <c r="E282" i="16"/>
  <c r="D282" i="16"/>
  <c r="C282" i="16"/>
  <c r="B282" i="16"/>
  <c r="B281" i="16"/>
  <c r="C281" i="16"/>
  <c r="D281" i="16"/>
  <c r="E281" i="16"/>
  <c r="F281" i="16"/>
  <c r="C36" i="2"/>
  <c r="E36" i="2"/>
  <c r="F36" i="2"/>
  <c r="H36" i="2"/>
  <c r="E5" i="16"/>
  <c r="B6" i="16"/>
  <c r="C6" i="16"/>
  <c r="E6" i="16"/>
  <c r="B7" i="16"/>
  <c r="C7" i="16"/>
  <c r="E7" i="16"/>
  <c r="B8" i="16"/>
  <c r="C8" i="16"/>
  <c r="E8" i="16"/>
  <c r="B9" i="16"/>
  <c r="C9" i="16"/>
  <c r="E9" i="16"/>
  <c r="B10" i="16"/>
  <c r="C10" i="16"/>
  <c r="E10" i="16"/>
  <c r="B11" i="16"/>
  <c r="C11" i="16"/>
  <c r="E11" i="16"/>
  <c r="B12" i="16"/>
  <c r="C12" i="16"/>
  <c r="E12" i="16"/>
  <c r="B13" i="16"/>
  <c r="C13" i="16"/>
  <c r="E13" i="16"/>
  <c r="B14" i="16"/>
  <c r="C14" i="16"/>
  <c r="E14" i="16"/>
  <c r="B15" i="16"/>
  <c r="C15" i="16"/>
  <c r="E15" i="16"/>
  <c r="B16" i="16"/>
  <c r="C16" i="16"/>
  <c r="E16" i="16"/>
  <c r="B17" i="16"/>
  <c r="C17" i="16"/>
  <c r="E17" i="16"/>
  <c r="B18" i="16"/>
  <c r="C18" i="16"/>
  <c r="E18" i="16"/>
  <c r="B19" i="16"/>
  <c r="C19" i="16"/>
  <c r="E19" i="16"/>
  <c r="B20" i="16"/>
  <c r="C20" i="16"/>
  <c r="E20" i="16"/>
  <c r="B21" i="16"/>
  <c r="C21" i="16"/>
  <c r="E21" i="16"/>
  <c r="B22" i="16"/>
  <c r="C22" i="16"/>
  <c r="E22" i="16"/>
  <c r="F22" i="16"/>
  <c r="B23" i="16"/>
  <c r="C23" i="16"/>
  <c r="D23" i="16"/>
  <c r="E23" i="16"/>
  <c r="F23" i="16"/>
  <c r="B24" i="16"/>
  <c r="C24" i="16"/>
  <c r="D24" i="16"/>
  <c r="E24" i="16"/>
  <c r="F24" i="16"/>
  <c r="B25" i="16"/>
  <c r="C25" i="16"/>
  <c r="D25" i="16"/>
  <c r="E25" i="16"/>
  <c r="F25" i="16"/>
  <c r="B26" i="16"/>
  <c r="C26" i="16"/>
  <c r="D26" i="16"/>
  <c r="E26" i="16"/>
  <c r="F26" i="16"/>
  <c r="B27" i="16"/>
  <c r="C27" i="16"/>
  <c r="D27" i="16"/>
  <c r="E27" i="16"/>
  <c r="F27" i="16"/>
  <c r="B28" i="16"/>
  <c r="C28" i="16"/>
  <c r="D28" i="16"/>
  <c r="E28" i="16"/>
  <c r="F28" i="16"/>
  <c r="B29" i="16"/>
  <c r="C29" i="16"/>
  <c r="D29" i="16"/>
  <c r="E29" i="16"/>
  <c r="F29" i="16"/>
  <c r="B30" i="16"/>
  <c r="C30" i="16"/>
  <c r="D30" i="16"/>
  <c r="E30" i="16"/>
  <c r="F30" i="16"/>
  <c r="B31" i="16"/>
  <c r="C31" i="16"/>
  <c r="D31" i="16"/>
  <c r="E31" i="16"/>
  <c r="F31" i="16"/>
  <c r="B32" i="16"/>
  <c r="C32" i="16"/>
  <c r="D32" i="16"/>
  <c r="E32" i="16"/>
  <c r="F32" i="16"/>
  <c r="B33" i="16"/>
  <c r="C33" i="16"/>
  <c r="D33" i="16"/>
  <c r="E33" i="16"/>
  <c r="F33" i="16"/>
  <c r="B34" i="16"/>
  <c r="C34" i="16"/>
  <c r="D34" i="16"/>
  <c r="E34" i="16"/>
  <c r="F34" i="16"/>
  <c r="E41" i="16"/>
  <c r="E42" i="16"/>
  <c r="E43" i="16"/>
  <c r="E44" i="16"/>
  <c r="E45" i="16"/>
  <c r="E46" i="16"/>
  <c r="E47" i="16"/>
  <c r="E48" i="16"/>
  <c r="E49" i="16"/>
  <c r="E50" i="16"/>
  <c r="E51" i="16"/>
  <c r="E52" i="16"/>
  <c r="B53" i="16"/>
  <c r="C53" i="16"/>
  <c r="E53" i="16"/>
  <c r="B54" i="16"/>
  <c r="C54" i="16"/>
  <c r="E54" i="16"/>
  <c r="B55" i="16"/>
  <c r="C55" i="16"/>
  <c r="E55" i="16"/>
  <c r="B56" i="16"/>
  <c r="C56" i="16"/>
  <c r="E56" i="16"/>
  <c r="B57" i="16"/>
  <c r="C57" i="16"/>
  <c r="E57" i="16"/>
  <c r="B58" i="16"/>
  <c r="C58" i="16"/>
  <c r="E58" i="16"/>
  <c r="B59" i="16"/>
  <c r="C59" i="16"/>
  <c r="E59" i="16"/>
  <c r="B60" i="16"/>
  <c r="C60" i="16"/>
  <c r="E60" i="16"/>
  <c r="B61" i="16"/>
  <c r="C61" i="16"/>
  <c r="E61" i="16"/>
  <c r="B62" i="16"/>
  <c r="C62" i="16"/>
  <c r="E62" i="16"/>
  <c r="B63" i="16"/>
  <c r="C63" i="16"/>
  <c r="E63" i="16"/>
  <c r="B64" i="16"/>
  <c r="C64" i="16"/>
  <c r="E64" i="16"/>
  <c r="B65" i="16"/>
  <c r="C65" i="16"/>
  <c r="E65" i="16"/>
  <c r="B66" i="16"/>
  <c r="C66" i="16"/>
  <c r="E66" i="16"/>
  <c r="B67" i="16"/>
  <c r="C67" i="16"/>
  <c r="E67" i="16"/>
  <c r="B68" i="16"/>
  <c r="C68" i="16"/>
  <c r="E68" i="16"/>
  <c r="B69" i="16"/>
  <c r="C69" i="16"/>
  <c r="E69" i="16"/>
  <c r="B70" i="16"/>
  <c r="C70" i="16"/>
  <c r="E70" i="16"/>
  <c r="B71" i="16"/>
  <c r="C71" i="16"/>
  <c r="E71" i="16"/>
  <c r="B72" i="16"/>
  <c r="C72" i="16"/>
  <c r="E72" i="16"/>
  <c r="B73" i="16"/>
  <c r="C73" i="16"/>
  <c r="E73" i="16"/>
  <c r="B74" i="16"/>
  <c r="C74" i="16"/>
  <c r="E74" i="16"/>
  <c r="B75" i="16"/>
  <c r="C75" i="16"/>
  <c r="E75" i="16"/>
  <c r="B76" i="16"/>
  <c r="C76" i="16"/>
  <c r="E76" i="16"/>
  <c r="B77" i="16"/>
  <c r="C77" i="16"/>
  <c r="E77" i="16"/>
  <c r="B78" i="16"/>
  <c r="C78" i="16"/>
  <c r="E78" i="16"/>
  <c r="B79" i="16"/>
  <c r="C79" i="16"/>
  <c r="E79" i="16"/>
  <c r="B80" i="16"/>
  <c r="C80" i="16"/>
  <c r="E80" i="16"/>
  <c r="B81" i="16"/>
  <c r="C81" i="16"/>
  <c r="E81" i="16"/>
  <c r="B82" i="16"/>
  <c r="C82" i="16"/>
  <c r="E82" i="16"/>
  <c r="B83" i="16"/>
  <c r="C83" i="16"/>
  <c r="E83" i="16"/>
  <c r="B84" i="16"/>
  <c r="C84" i="16"/>
  <c r="E84" i="16"/>
  <c r="B85" i="16"/>
  <c r="C85" i="16"/>
  <c r="E85" i="16"/>
  <c r="B86" i="16"/>
  <c r="C86" i="16"/>
  <c r="E86" i="16"/>
  <c r="B87" i="16"/>
  <c r="C87" i="16"/>
  <c r="E87" i="16"/>
  <c r="B88" i="16"/>
  <c r="C88" i="16"/>
  <c r="E88" i="16"/>
  <c r="B89" i="16"/>
  <c r="C89" i="16"/>
  <c r="E89" i="16"/>
  <c r="B90" i="16"/>
  <c r="C90" i="16"/>
  <c r="E90" i="16"/>
  <c r="B91" i="16"/>
  <c r="C91" i="16"/>
  <c r="E91" i="16"/>
  <c r="B92" i="16"/>
  <c r="C92" i="16"/>
  <c r="E92" i="16"/>
  <c r="B93" i="16"/>
  <c r="C93" i="16"/>
  <c r="E93" i="16"/>
  <c r="B94" i="16"/>
  <c r="C94" i="16"/>
  <c r="E94" i="16"/>
  <c r="B95" i="16"/>
  <c r="C95" i="16"/>
  <c r="E95" i="16"/>
  <c r="B96" i="16"/>
  <c r="C96" i="16"/>
  <c r="E96" i="16"/>
  <c r="B97" i="16"/>
  <c r="C97" i="16"/>
  <c r="E97" i="16"/>
  <c r="B98" i="16"/>
  <c r="C98" i="16"/>
  <c r="E98" i="16"/>
  <c r="B99" i="16"/>
  <c r="C99" i="16"/>
  <c r="E99" i="16"/>
  <c r="B100" i="16"/>
  <c r="C100" i="16"/>
  <c r="E100" i="16"/>
  <c r="B101" i="16"/>
  <c r="C101" i="16"/>
  <c r="E101" i="16"/>
  <c r="B102" i="16"/>
  <c r="C102" i="16"/>
  <c r="E102" i="16"/>
  <c r="B103" i="16"/>
  <c r="C103" i="16"/>
  <c r="E103" i="16"/>
  <c r="B104" i="16"/>
  <c r="C104" i="16"/>
  <c r="E104" i="16"/>
  <c r="B105" i="16"/>
  <c r="C105" i="16"/>
  <c r="E105" i="16"/>
  <c r="B106" i="16"/>
  <c r="C106" i="16"/>
  <c r="E106" i="16"/>
  <c r="B107" i="16"/>
  <c r="C107" i="16"/>
  <c r="E107" i="16"/>
  <c r="B108" i="16"/>
  <c r="C108" i="16"/>
  <c r="E108" i="16"/>
  <c r="B109" i="16"/>
  <c r="C109" i="16"/>
  <c r="E109" i="16"/>
  <c r="B110" i="16"/>
  <c r="C110" i="16"/>
  <c r="E110" i="16"/>
  <c r="B111" i="16"/>
  <c r="C111" i="16"/>
  <c r="E111" i="16"/>
  <c r="B112" i="16"/>
  <c r="C112" i="16"/>
  <c r="E112" i="16"/>
  <c r="B113" i="16"/>
  <c r="C113" i="16"/>
  <c r="E113" i="16"/>
  <c r="B114" i="16"/>
  <c r="C114" i="16"/>
  <c r="E114" i="16"/>
  <c r="B115" i="16"/>
  <c r="C115" i="16"/>
  <c r="E115" i="16"/>
  <c r="B116" i="16"/>
  <c r="C116" i="16"/>
  <c r="E116" i="16"/>
  <c r="B117" i="16"/>
  <c r="C117" i="16"/>
  <c r="E117" i="16"/>
  <c r="B118" i="16"/>
  <c r="C118" i="16"/>
  <c r="E118" i="16"/>
  <c r="B119" i="16"/>
  <c r="C119" i="16"/>
  <c r="E119" i="16"/>
  <c r="B120" i="16"/>
  <c r="C120" i="16"/>
  <c r="E120" i="16"/>
  <c r="B121" i="16"/>
  <c r="C121" i="16"/>
  <c r="E121" i="16"/>
  <c r="B122" i="16"/>
  <c r="C122" i="16"/>
  <c r="E122" i="16"/>
  <c r="B123" i="16"/>
  <c r="C123" i="16"/>
  <c r="E123" i="16"/>
  <c r="B124" i="16"/>
  <c r="C124" i="16"/>
  <c r="E124" i="16"/>
  <c r="B125" i="16"/>
  <c r="C125" i="16"/>
  <c r="E125" i="16"/>
  <c r="F125" i="16"/>
  <c r="B126" i="16"/>
  <c r="C126" i="16"/>
  <c r="E126" i="16"/>
  <c r="F126" i="16"/>
  <c r="B127" i="16"/>
  <c r="C127" i="16"/>
  <c r="E127" i="16"/>
  <c r="F127" i="16"/>
  <c r="B128" i="16"/>
  <c r="C128" i="16"/>
  <c r="E128" i="16"/>
  <c r="F128" i="16"/>
  <c r="B129" i="16"/>
  <c r="C129" i="16"/>
  <c r="E129" i="16"/>
  <c r="F129" i="16"/>
  <c r="B130" i="16"/>
  <c r="C130" i="16"/>
  <c r="E130" i="16"/>
  <c r="F130" i="16"/>
  <c r="B131" i="16"/>
  <c r="C131" i="16"/>
  <c r="E131" i="16"/>
  <c r="F131" i="16"/>
  <c r="B132" i="16"/>
  <c r="C132" i="16"/>
  <c r="E132" i="16"/>
  <c r="F132" i="16"/>
  <c r="B133" i="16"/>
  <c r="C133" i="16"/>
  <c r="E133" i="16"/>
  <c r="F133" i="16"/>
  <c r="B134" i="16"/>
  <c r="C134" i="16"/>
  <c r="E134" i="16"/>
  <c r="F134" i="16"/>
  <c r="B135" i="16"/>
  <c r="C135" i="16"/>
  <c r="E135" i="16"/>
  <c r="F135" i="16"/>
  <c r="B136" i="16"/>
  <c r="C136" i="16"/>
  <c r="E136" i="16"/>
  <c r="F136" i="16"/>
  <c r="B137" i="16"/>
  <c r="C137" i="16"/>
  <c r="D137" i="16"/>
  <c r="E137" i="16"/>
  <c r="F137" i="16"/>
  <c r="B138" i="16"/>
  <c r="C138" i="16"/>
  <c r="D138" i="16"/>
  <c r="E138" i="16"/>
  <c r="F138" i="16"/>
  <c r="B139" i="16"/>
  <c r="C139" i="16"/>
  <c r="D139" i="16"/>
  <c r="E139" i="16"/>
  <c r="F139" i="16"/>
  <c r="B140" i="16"/>
  <c r="C140" i="16"/>
  <c r="D140" i="16"/>
  <c r="E140" i="16"/>
  <c r="F140" i="16"/>
  <c r="B141" i="16"/>
  <c r="C141" i="16"/>
  <c r="D141" i="16"/>
  <c r="E141" i="16"/>
  <c r="F141" i="16"/>
  <c r="B142" i="16"/>
  <c r="C142" i="16"/>
  <c r="D142" i="16"/>
  <c r="E142" i="16"/>
  <c r="F142" i="16"/>
  <c r="B143" i="16"/>
  <c r="C143" i="16"/>
  <c r="D143" i="16"/>
  <c r="E143" i="16"/>
  <c r="F143" i="16"/>
  <c r="B144" i="16"/>
  <c r="C144" i="16"/>
  <c r="D144" i="16"/>
  <c r="E144" i="16"/>
  <c r="F144" i="16"/>
  <c r="B145" i="16"/>
  <c r="C145" i="16"/>
  <c r="D145" i="16"/>
  <c r="E145" i="16"/>
  <c r="F145" i="16"/>
  <c r="B146" i="16"/>
  <c r="C146" i="16"/>
  <c r="D146" i="16"/>
  <c r="E146" i="16"/>
  <c r="F146" i="16"/>
  <c r="B147" i="16"/>
  <c r="C147" i="16"/>
  <c r="D147" i="16"/>
  <c r="E147" i="16"/>
  <c r="F147" i="16"/>
  <c r="B148" i="16"/>
  <c r="C148" i="16"/>
  <c r="D148" i="16"/>
  <c r="E148" i="16"/>
  <c r="F148" i="16"/>
  <c r="B149" i="16"/>
  <c r="C149" i="16"/>
  <c r="D149" i="16"/>
  <c r="E149" i="16"/>
  <c r="F149" i="16"/>
  <c r="B150" i="16"/>
  <c r="C150" i="16"/>
  <c r="D150" i="16"/>
  <c r="E150" i="16"/>
  <c r="F150" i="16"/>
  <c r="B151" i="16"/>
  <c r="C151" i="16"/>
  <c r="D151" i="16"/>
  <c r="E151" i="16"/>
  <c r="F151" i="16"/>
  <c r="B152" i="16"/>
  <c r="C152" i="16"/>
  <c r="D152" i="16"/>
  <c r="E152" i="16"/>
  <c r="F152" i="16"/>
  <c r="B153" i="16"/>
  <c r="C153" i="16"/>
  <c r="D153" i="16"/>
  <c r="E153" i="16"/>
  <c r="F153" i="16"/>
  <c r="B154" i="16"/>
  <c r="C154" i="16"/>
  <c r="D154" i="16"/>
  <c r="E154" i="16"/>
  <c r="F154" i="16"/>
  <c r="B155" i="16"/>
  <c r="C155" i="16"/>
  <c r="D155" i="16"/>
  <c r="E155" i="16"/>
  <c r="F155" i="16"/>
  <c r="B156" i="16"/>
  <c r="C156" i="16"/>
  <c r="D156" i="16"/>
  <c r="E156" i="16"/>
  <c r="F156" i="16"/>
  <c r="B157" i="16"/>
  <c r="C157" i="16"/>
  <c r="D157" i="16"/>
  <c r="E157" i="16"/>
  <c r="F157" i="16"/>
  <c r="B158" i="16"/>
  <c r="C158" i="16"/>
  <c r="D158" i="16"/>
  <c r="E158" i="16"/>
  <c r="F158" i="16"/>
  <c r="B159" i="16"/>
  <c r="C159" i="16"/>
  <c r="D159" i="16"/>
  <c r="E159" i="16"/>
  <c r="F159" i="16"/>
  <c r="B160" i="16"/>
  <c r="C160" i="16"/>
  <c r="D160" i="16"/>
  <c r="E160" i="16"/>
  <c r="F160" i="16"/>
  <c r="B161" i="16"/>
  <c r="C161" i="16"/>
  <c r="D161" i="16"/>
  <c r="E161" i="16"/>
  <c r="F161" i="16"/>
  <c r="B162" i="16"/>
  <c r="C162" i="16"/>
  <c r="D162" i="16"/>
  <c r="E162" i="16"/>
  <c r="F162" i="16"/>
  <c r="B163" i="16"/>
  <c r="C163" i="16"/>
  <c r="D163" i="16"/>
  <c r="E163" i="16"/>
  <c r="F163" i="16"/>
  <c r="B164" i="16"/>
  <c r="C164" i="16"/>
  <c r="D164" i="16"/>
  <c r="E164" i="16"/>
  <c r="F164" i="16"/>
  <c r="B165" i="16"/>
  <c r="C165" i="16"/>
  <c r="D165" i="16"/>
  <c r="E165" i="16"/>
  <c r="F165" i="16"/>
  <c r="B166" i="16"/>
  <c r="C166" i="16"/>
  <c r="D166" i="16"/>
  <c r="E166" i="16"/>
  <c r="F166" i="16"/>
  <c r="B167" i="16"/>
  <c r="C167" i="16"/>
  <c r="D167" i="16"/>
  <c r="E167" i="16"/>
  <c r="F167" i="16"/>
  <c r="B168" i="16"/>
  <c r="C168" i="16"/>
  <c r="D168" i="16"/>
  <c r="E168" i="16"/>
  <c r="F168" i="16"/>
  <c r="B169" i="16"/>
  <c r="C169" i="16"/>
  <c r="D169" i="16"/>
  <c r="E169" i="16"/>
  <c r="F169" i="16"/>
  <c r="B170" i="16"/>
  <c r="C170" i="16"/>
  <c r="D170" i="16"/>
  <c r="E170" i="16"/>
  <c r="F170" i="16"/>
  <c r="B171" i="16"/>
  <c r="C171" i="16"/>
  <c r="D171" i="16"/>
  <c r="E171" i="16"/>
  <c r="F171" i="16"/>
  <c r="B172" i="16"/>
  <c r="C172" i="16"/>
  <c r="D172" i="16"/>
  <c r="E172" i="16"/>
  <c r="F172" i="16"/>
  <c r="B173" i="16"/>
  <c r="C173" i="16"/>
  <c r="D173" i="16"/>
  <c r="E173" i="16"/>
  <c r="F173" i="16"/>
  <c r="B174" i="16"/>
  <c r="C174" i="16"/>
  <c r="D174" i="16"/>
  <c r="E174" i="16"/>
  <c r="F174" i="16"/>
  <c r="B175" i="16"/>
  <c r="C175" i="16"/>
  <c r="D175" i="16"/>
  <c r="E175" i="16"/>
  <c r="F175" i="16"/>
  <c r="B176" i="16"/>
  <c r="C176" i="16"/>
  <c r="D176" i="16"/>
  <c r="E176" i="16"/>
  <c r="F176" i="16"/>
  <c r="B177" i="16"/>
  <c r="C177" i="16"/>
  <c r="D177" i="16"/>
  <c r="E177" i="16"/>
  <c r="F177" i="16"/>
  <c r="B178" i="16"/>
  <c r="C178" i="16"/>
  <c r="D178" i="16"/>
  <c r="E178" i="16"/>
  <c r="F178" i="16"/>
  <c r="B179" i="16"/>
  <c r="C179" i="16"/>
  <c r="D179" i="16"/>
  <c r="E179" i="16"/>
  <c r="F179" i="16"/>
  <c r="B180" i="16"/>
  <c r="C180" i="16"/>
  <c r="D180" i="16"/>
  <c r="E180" i="16"/>
  <c r="F180" i="16"/>
  <c r="B181" i="16"/>
  <c r="C181" i="16"/>
  <c r="D181" i="16"/>
  <c r="E181" i="16"/>
  <c r="F181" i="16"/>
  <c r="B182" i="16"/>
  <c r="C182" i="16"/>
  <c r="D182" i="16"/>
  <c r="E182" i="16"/>
  <c r="F182" i="16"/>
  <c r="B183" i="16"/>
  <c r="C183" i="16"/>
  <c r="D183" i="16"/>
  <c r="E183" i="16"/>
  <c r="F183" i="16"/>
  <c r="B184" i="16"/>
  <c r="C184" i="16"/>
  <c r="D184" i="16"/>
  <c r="E184" i="16"/>
  <c r="F184" i="16"/>
  <c r="B185" i="16"/>
  <c r="C185" i="16"/>
  <c r="D185" i="16"/>
  <c r="E185" i="16"/>
  <c r="F185" i="16"/>
  <c r="B186" i="16"/>
  <c r="C186" i="16"/>
  <c r="D186" i="16"/>
  <c r="E186" i="16"/>
  <c r="F186" i="16"/>
  <c r="B187" i="16"/>
  <c r="C187" i="16"/>
  <c r="D187" i="16"/>
  <c r="E187" i="16"/>
  <c r="F187" i="16"/>
  <c r="B188" i="16"/>
  <c r="C188" i="16"/>
  <c r="D188" i="16"/>
  <c r="E188" i="16"/>
  <c r="F188" i="16"/>
  <c r="B189" i="16"/>
  <c r="C189" i="16"/>
  <c r="D189" i="16"/>
  <c r="E189" i="16"/>
  <c r="F189" i="16"/>
  <c r="B190" i="16"/>
  <c r="C190" i="16"/>
  <c r="D190" i="16"/>
  <c r="E190" i="16"/>
  <c r="F190" i="16"/>
  <c r="B191" i="16"/>
  <c r="C191" i="16"/>
  <c r="D191" i="16"/>
  <c r="E191" i="16"/>
  <c r="F191" i="16"/>
  <c r="B192" i="16"/>
  <c r="C192" i="16"/>
  <c r="D192" i="16"/>
  <c r="E192" i="16"/>
  <c r="F192" i="16"/>
  <c r="B193" i="16"/>
  <c r="C193" i="16"/>
  <c r="D193" i="16"/>
  <c r="E193" i="16"/>
  <c r="F193" i="16"/>
  <c r="B194" i="16"/>
  <c r="C194" i="16"/>
  <c r="D194" i="16"/>
  <c r="E194" i="16"/>
  <c r="F194" i="16"/>
  <c r="B195" i="16"/>
  <c r="C195" i="16"/>
  <c r="D195" i="16"/>
  <c r="E195" i="16"/>
  <c r="F195" i="16"/>
  <c r="B196" i="16"/>
  <c r="C196" i="16"/>
  <c r="D196" i="16"/>
  <c r="E196" i="16"/>
  <c r="F196" i="16"/>
  <c r="B197" i="16"/>
  <c r="C197" i="16"/>
  <c r="D197" i="16"/>
  <c r="E197" i="16"/>
  <c r="F197" i="16"/>
  <c r="B198" i="16"/>
  <c r="C198" i="16"/>
  <c r="D198" i="16"/>
  <c r="E198" i="16"/>
  <c r="F198" i="16"/>
  <c r="B199" i="16"/>
  <c r="C199" i="16"/>
  <c r="D199" i="16"/>
  <c r="E199" i="16"/>
  <c r="F199" i="16"/>
  <c r="B200" i="16"/>
  <c r="C200" i="16"/>
  <c r="D200" i="16"/>
  <c r="E200" i="16"/>
  <c r="F200" i="16"/>
  <c r="B201" i="16"/>
  <c r="C201" i="16"/>
  <c r="D201" i="16"/>
  <c r="E201" i="16"/>
  <c r="F201" i="16"/>
  <c r="B202" i="16"/>
  <c r="C202" i="16"/>
  <c r="D202" i="16"/>
  <c r="E202" i="16"/>
  <c r="F202" i="16"/>
  <c r="B203" i="16"/>
  <c r="C203" i="16"/>
  <c r="D203" i="16"/>
  <c r="E203" i="16"/>
  <c r="F203" i="16"/>
  <c r="B204" i="16"/>
  <c r="C204" i="16"/>
  <c r="D204" i="16"/>
  <c r="E204" i="16"/>
  <c r="F204" i="16"/>
  <c r="B205" i="16"/>
  <c r="C205" i="16"/>
  <c r="D205" i="16"/>
  <c r="E205" i="16"/>
  <c r="F205" i="16"/>
  <c r="B206" i="16"/>
  <c r="C206" i="16"/>
  <c r="D206" i="16"/>
  <c r="E206" i="16"/>
  <c r="F206" i="16"/>
  <c r="B207" i="16"/>
  <c r="C207" i="16"/>
  <c r="D207" i="16"/>
  <c r="E207" i="16"/>
  <c r="F207" i="16"/>
  <c r="B208" i="16"/>
  <c r="C208" i="16"/>
  <c r="D208" i="16"/>
  <c r="E208" i="16"/>
  <c r="F208" i="16"/>
  <c r="B209" i="16"/>
  <c r="C209" i="16"/>
  <c r="D209" i="16"/>
  <c r="E209" i="16"/>
  <c r="F209" i="16"/>
  <c r="B210" i="16"/>
  <c r="C210" i="16"/>
  <c r="D210" i="16"/>
  <c r="E210" i="16"/>
  <c r="F210" i="16"/>
  <c r="B211" i="16"/>
  <c r="C211" i="16"/>
  <c r="D211" i="16"/>
  <c r="E211" i="16"/>
  <c r="F211" i="16"/>
  <c r="B212" i="16"/>
  <c r="C212" i="16"/>
  <c r="D212" i="16"/>
  <c r="E212" i="16"/>
  <c r="F212" i="16"/>
  <c r="B213" i="16"/>
  <c r="C213" i="16"/>
  <c r="D213" i="16"/>
  <c r="E213" i="16"/>
  <c r="F213" i="16"/>
  <c r="B214" i="16"/>
  <c r="C214" i="16"/>
  <c r="D214" i="16"/>
  <c r="E214" i="16"/>
  <c r="F214" i="16"/>
  <c r="B215" i="16"/>
  <c r="C215" i="16"/>
  <c r="D215" i="16"/>
  <c r="E215" i="16"/>
  <c r="F215" i="16"/>
  <c r="B216" i="16"/>
  <c r="C216" i="16"/>
  <c r="D216" i="16"/>
  <c r="E216" i="16"/>
  <c r="F216" i="16"/>
  <c r="B217" i="16"/>
  <c r="C217" i="16"/>
  <c r="D217" i="16"/>
  <c r="E217" i="16"/>
  <c r="F217" i="16"/>
  <c r="B218" i="16"/>
  <c r="C218" i="16"/>
  <c r="D218" i="16"/>
  <c r="E218" i="16"/>
  <c r="F218" i="16"/>
  <c r="B219" i="16"/>
  <c r="C219" i="16"/>
  <c r="D219" i="16"/>
  <c r="E219" i="16"/>
  <c r="F219" i="16"/>
  <c r="B220" i="16"/>
  <c r="C220" i="16"/>
  <c r="D220" i="16"/>
  <c r="E220" i="16"/>
  <c r="F220" i="16"/>
  <c r="B221" i="16"/>
  <c r="C221" i="16"/>
  <c r="D221" i="16"/>
  <c r="E221" i="16"/>
  <c r="F221" i="16"/>
  <c r="B222" i="16"/>
  <c r="C222" i="16"/>
  <c r="D222" i="16"/>
  <c r="E222" i="16"/>
  <c r="F222" i="16"/>
  <c r="B223" i="16"/>
  <c r="C223" i="16"/>
  <c r="D223" i="16"/>
  <c r="E223" i="16"/>
  <c r="F223" i="16"/>
  <c r="B224" i="16"/>
  <c r="C224" i="16"/>
  <c r="D224" i="16"/>
  <c r="E224" i="16"/>
  <c r="F224" i="16"/>
  <c r="B225" i="16"/>
  <c r="C225" i="16"/>
  <c r="D225" i="16"/>
  <c r="E225" i="16"/>
  <c r="F225" i="16"/>
  <c r="B226" i="16"/>
  <c r="C226" i="16"/>
  <c r="D226" i="16"/>
  <c r="E226" i="16"/>
  <c r="F226" i="16"/>
  <c r="B227" i="16"/>
  <c r="C227" i="16"/>
  <c r="D227" i="16"/>
  <c r="E227" i="16"/>
  <c r="F227" i="16"/>
  <c r="B228" i="16"/>
  <c r="C228" i="16"/>
  <c r="D228" i="16"/>
  <c r="E228" i="16"/>
  <c r="F228" i="16"/>
  <c r="B229" i="16"/>
  <c r="C229" i="16"/>
  <c r="D229" i="16"/>
  <c r="E229" i="16"/>
  <c r="F229" i="16"/>
  <c r="B230" i="16"/>
  <c r="C230" i="16"/>
  <c r="D230" i="16"/>
  <c r="E230" i="16"/>
  <c r="F230" i="16"/>
  <c r="B231" i="16"/>
  <c r="C231" i="16"/>
  <c r="D231" i="16"/>
  <c r="E231" i="16"/>
  <c r="F231" i="16"/>
  <c r="B232" i="16"/>
  <c r="C232" i="16"/>
  <c r="D232" i="16"/>
  <c r="E232" i="16"/>
  <c r="F232" i="16"/>
  <c r="B233" i="16"/>
  <c r="C233" i="16"/>
  <c r="D233" i="16"/>
  <c r="E233" i="16"/>
  <c r="F233" i="16"/>
  <c r="B234" i="16"/>
  <c r="C234" i="16"/>
  <c r="D234" i="16"/>
  <c r="E234" i="16"/>
  <c r="F234" i="16"/>
  <c r="B235" i="16"/>
  <c r="C235" i="16"/>
  <c r="D235" i="16"/>
  <c r="E235" i="16"/>
  <c r="F235" i="16"/>
  <c r="B236" i="16"/>
  <c r="C236" i="16"/>
  <c r="D236" i="16"/>
  <c r="E236" i="16"/>
  <c r="F236" i="16"/>
  <c r="B237" i="16"/>
  <c r="C237" i="16"/>
  <c r="D237" i="16"/>
  <c r="E237" i="16"/>
  <c r="F237" i="16"/>
  <c r="B238" i="16"/>
  <c r="C238" i="16"/>
  <c r="D238" i="16"/>
  <c r="E238" i="16"/>
  <c r="F238" i="16"/>
  <c r="B239" i="16"/>
  <c r="C239" i="16"/>
  <c r="D239" i="16"/>
  <c r="E239" i="16"/>
  <c r="F239" i="16"/>
  <c r="B240" i="16"/>
  <c r="C240" i="16"/>
  <c r="D240" i="16"/>
  <c r="E240" i="16"/>
  <c r="F240" i="16"/>
  <c r="B241" i="16"/>
  <c r="C241" i="16"/>
  <c r="D241" i="16"/>
  <c r="E241" i="16"/>
  <c r="F241" i="16"/>
  <c r="B242" i="16"/>
  <c r="C242" i="16"/>
  <c r="D242" i="16"/>
  <c r="E242" i="16"/>
  <c r="F242" i="16"/>
  <c r="B243" i="16"/>
  <c r="C243" i="16"/>
  <c r="D243" i="16"/>
  <c r="E243" i="16"/>
  <c r="F243" i="16"/>
  <c r="B244" i="16"/>
  <c r="C244" i="16"/>
  <c r="D244" i="16"/>
  <c r="E244" i="16"/>
  <c r="F244" i="16"/>
  <c r="B245" i="16"/>
  <c r="C245" i="16"/>
  <c r="D245" i="16"/>
  <c r="E245" i="16"/>
  <c r="F245" i="16"/>
  <c r="B246" i="16"/>
  <c r="C246" i="16"/>
  <c r="D246" i="16"/>
  <c r="E246" i="16"/>
  <c r="F246" i="16"/>
  <c r="B247" i="16"/>
  <c r="C247" i="16"/>
  <c r="D247" i="16"/>
  <c r="E247" i="16"/>
  <c r="F247" i="16"/>
  <c r="B248" i="16"/>
  <c r="C248" i="16"/>
  <c r="D248" i="16"/>
  <c r="E248" i="16"/>
  <c r="F248" i="16"/>
  <c r="B249" i="16"/>
  <c r="C249" i="16"/>
  <c r="D249" i="16"/>
  <c r="E249" i="16"/>
  <c r="F249" i="16"/>
  <c r="B250" i="16"/>
  <c r="C250" i="16"/>
  <c r="D250" i="16"/>
  <c r="E250" i="16"/>
  <c r="F250" i="16"/>
  <c r="B251" i="16"/>
  <c r="C251" i="16"/>
  <c r="D251" i="16"/>
  <c r="E251" i="16"/>
  <c r="F251" i="16"/>
  <c r="B252" i="16"/>
  <c r="C252" i="16"/>
  <c r="D252" i="16"/>
  <c r="E252" i="16"/>
  <c r="F252" i="16"/>
  <c r="B253" i="16"/>
  <c r="C253" i="16"/>
  <c r="D253" i="16"/>
  <c r="E253" i="16"/>
  <c r="F253" i="16"/>
  <c r="B254" i="16"/>
  <c r="C254" i="16"/>
  <c r="D254" i="16"/>
  <c r="E254" i="16"/>
  <c r="F254" i="16"/>
  <c r="B255" i="16"/>
  <c r="C255" i="16"/>
  <c r="D255" i="16"/>
  <c r="E255" i="16"/>
  <c r="F255" i="16"/>
  <c r="B256" i="16"/>
  <c r="C256" i="16"/>
  <c r="D256" i="16"/>
  <c r="E256" i="16"/>
  <c r="F256" i="16"/>
  <c r="B257" i="16"/>
  <c r="C257" i="16"/>
  <c r="D257" i="16"/>
  <c r="E257" i="16"/>
  <c r="F257" i="16"/>
  <c r="B258" i="16"/>
  <c r="C258" i="16"/>
  <c r="D258" i="16"/>
  <c r="E258" i="16"/>
  <c r="F258" i="16"/>
  <c r="B259" i="16"/>
  <c r="C259" i="16"/>
  <c r="D259" i="16"/>
  <c r="E259" i="16"/>
  <c r="F259" i="16"/>
  <c r="B260" i="16"/>
  <c r="C260" i="16"/>
  <c r="D260" i="16"/>
  <c r="E260" i="16"/>
  <c r="F260" i="16"/>
  <c r="B261" i="16"/>
  <c r="C261" i="16"/>
  <c r="D261" i="16"/>
  <c r="E261" i="16"/>
  <c r="F261" i="16"/>
  <c r="B262" i="16"/>
  <c r="C262" i="16"/>
  <c r="D262" i="16"/>
  <c r="E262" i="16"/>
  <c r="F262" i="16"/>
  <c r="B263" i="16"/>
  <c r="C263" i="16"/>
  <c r="D263" i="16"/>
  <c r="E263" i="16"/>
  <c r="F263" i="16"/>
  <c r="B264" i="16"/>
  <c r="C264" i="16"/>
  <c r="D264" i="16"/>
  <c r="E264" i="16"/>
  <c r="F264" i="16"/>
  <c r="B265" i="16"/>
  <c r="C265" i="16"/>
  <c r="D265" i="16"/>
  <c r="E265" i="16"/>
  <c r="F265" i="16"/>
  <c r="B266" i="16"/>
  <c r="C266" i="16"/>
  <c r="D266" i="16"/>
  <c r="E266" i="16"/>
  <c r="F266" i="16"/>
  <c r="B267" i="16"/>
  <c r="C267" i="16"/>
  <c r="D267" i="16"/>
  <c r="E267" i="16"/>
  <c r="F267" i="16"/>
  <c r="B268" i="16"/>
  <c r="C268" i="16"/>
  <c r="D268" i="16"/>
  <c r="E268" i="16"/>
  <c r="F268" i="16"/>
  <c r="B269" i="16"/>
  <c r="C269" i="16"/>
  <c r="D269" i="16"/>
  <c r="E269" i="16"/>
  <c r="F269" i="16"/>
  <c r="B270" i="16"/>
  <c r="C270" i="16"/>
  <c r="D270" i="16"/>
  <c r="E270" i="16"/>
  <c r="F270" i="16"/>
  <c r="B271" i="16"/>
  <c r="C271" i="16"/>
  <c r="D271" i="16"/>
  <c r="E271" i="16"/>
  <c r="F271" i="16"/>
  <c r="B272" i="16"/>
  <c r="C272" i="16"/>
  <c r="D272" i="16"/>
  <c r="E272" i="16"/>
  <c r="F272" i="16"/>
  <c r="B273" i="16"/>
  <c r="C273" i="16"/>
  <c r="D273" i="16"/>
  <c r="E273" i="16"/>
  <c r="F273" i="16"/>
  <c r="B274" i="16"/>
  <c r="C274" i="16"/>
  <c r="D274" i="16"/>
  <c r="E274" i="16"/>
  <c r="F274" i="16"/>
  <c r="B275" i="16"/>
  <c r="C275" i="16"/>
  <c r="D275" i="16"/>
  <c r="E275" i="16"/>
  <c r="F275" i="16"/>
  <c r="B276" i="16"/>
  <c r="C276" i="16"/>
  <c r="D276" i="16"/>
  <c r="E276" i="16"/>
  <c r="F276" i="16"/>
  <c r="B277" i="16"/>
  <c r="C277" i="16"/>
  <c r="D277" i="16"/>
  <c r="E277" i="16"/>
  <c r="F277" i="16"/>
  <c r="B278" i="16"/>
  <c r="C278" i="16"/>
  <c r="D278" i="16"/>
  <c r="E278" i="16"/>
  <c r="F278" i="16"/>
  <c r="B279" i="16"/>
  <c r="C279" i="16"/>
  <c r="D279" i="16"/>
  <c r="E279" i="16"/>
  <c r="F279" i="16"/>
  <c r="B280" i="16"/>
  <c r="C280" i="16"/>
  <c r="D280" i="16"/>
  <c r="E280" i="16"/>
  <c r="F280" i="16"/>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C29" i="2"/>
  <c r="F29" i="2"/>
  <c r="G29" i="2"/>
  <c r="H29" i="2"/>
  <c r="C30" i="2"/>
  <c r="E30" i="2"/>
  <c r="F30" i="2"/>
  <c r="H30" i="2"/>
  <c r="C31" i="2"/>
  <c r="F31" i="2"/>
  <c r="G31" i="2"/>
  <c r="H31" i="2"/>
  <c r="C32" i="2"/>
  <c r="D32" i="2"/>
  <c r="F32" i="2"/>
  <c r="G32" i="2"/>
  <c r="H32" i="2"/>
  <c r="C33" i="2"/>
  <c r="E33" i="2"/>
  <c r="F33" i="2"/>
  <c r="H33" i="2"/>
  <c r="C34" i="2"/>
  <c r="E34" i="2"/>
  <c r="F34" i="2"/>
  <c r="G34" i="2"/>
  <c r="H34" i="2"/>
  <c r="C35" i="2"/>
  <c r="D35" i="2"/>
  <c r="E35" i="2"/>
  <c r="F35" i="2"/>
  <c r="G35" i="2"/>
  <c r="H35" i="2"/>
  <c r="O26" i="1"/>
  <c r="R26" i="1"/>
  <c r="O27" i="1"/>
  <c r="R27" i="1"/>
  <c r="O28" i="1"/>
  <c r="R28" i="1"/>
  <c r="O29" i="1"/>
  <c r="R29" i="1"/>
  <c r="O30" i="1"/>
  <c r="R30" i="1"/>
  <c r="O31" i="1"/>
  <c r="R31" i="1"/>
  <c r="O32" i="1"/>
  <c r="R32" i="1"/>
  <c r="O33" i="1"/>
  <c r="R33" i="1"/>
  <c r="O34" i="1"/>
  <c r="R34" i="1"/>
  <c r="O35" i="1"/>
  <c r="R35" i="1"/>
  <c r="O36" i="1"/>
  <c r="O37"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alcChain>
</file>

<file path=xl/sharedStrings.xml><?xml version="1.0" encoding="utf-8"?>
<sst xmlns="http://schemas.openxmlformats.org/spreadsheetml/2006/main" count="1012" uniqueCount="523">
  <si>
    <t>Home Sales, Listings and Prices</t>
  </si>
  <si>
    <t>Sources:</t>
  </si>
  <si>
    <t>Real Estate Center at Texas A+M University &amp; National Association of Realtors</t>
  </si>
  <si>
    <t>https://www.recenter.tamu.edu/data/housing-activity/</t>
  </si>
  <si>
    <t>https://www.nar.realtor/research-and-statistics/housing-statistics/existing-home-sales</t>
  </si>
  <si>
    <t>http://www.realtor.org/research-and-statistics</t>
  </si>
  <si>
    <t>OA update</t>
  </si>
  <si>
    <t>Austin</t>
  </si>
  <si>
    <t>Texas</t>
  </si>
  <si>
    <t>United States*</t>
  </si>
  <si>
    <t>Sales</t>
  </si>
  <si>
    <t>Volume 
(Dollars)</t>
  </si>
  <si>
    <t>Average Price (Dollars)</t>
  </si>
  <si>
    <t>Median Price (Dollars)</t>
  </si>
  <si>
    <t>Total Listings</t>
  </si>
  <si>
    <t>Months Inventory</t>
  </si>
  <si>
    <t>Existing Sales</t>
  </si>
  <si>
    <t>Volume (Dollars)</t>
  </si>
  <si>
    <t>Average Price (Dollars)**</t>
  </si>
  <si>
    <t>**</t>
  </si>
  <si>
    <t>2024 YTD</t>
  </si>
  <si>
    <t>−</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</si>
  <si>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</si>
  <si>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</si>
  <si>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</si>
  <si>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</si>
  <si>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</si>
  <si>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</si>
  <si>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</si>
  <si>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</si>
  <si>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</si>
  <si>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</si>
  <si>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</si>
  <si>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</si>
  <si>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</si>
  <si>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</si>
  <si>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</si>
  <si>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</si>
  <si>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</si>
  <si>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</si>
  <si>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</si>
  <si>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</si>
  <si>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</si>
  <si>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</si>
  <si>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</si>
  <si>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</si>
  <si>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</si>
  <si>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</si>
  <si>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</si>
  <si>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</si>
  <si>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</si>
  <si>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</si>
  <si>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</si>
  <si>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</si>
  <si>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</si>
  <si>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</si>
  <si>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</si>
  <si>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</si>
  <si>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</si>
  <si>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</si>
  <si>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</si>
  <si>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</si>
  <si>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</si>
  <si>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</si>
  <si>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</si>
  <si>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</si>
  <si>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</si>
  <si>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</si>
  <si>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</si>
  <si>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</si>
  <si>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</si>
  <si>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</si>
  <si>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</si>
  <si>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</si>
  <si>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</si>
  <si>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</si>
  <si>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</si>
  <si>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</si>
  <si>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</si>
  <si>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</si>
  <si>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</si>
  <si>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</si>
  <si>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</si>
  <si>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</si>
  <si>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</si>
  <si>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</si>
  <si>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</si>
  <si>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</si>
  <si>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</si>
  <si>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</si>
  <si>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</si>
  <si>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</si>
  <si>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</si>
  <si>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</si>
  <si>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</si>
  <si>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</si>
  <si>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</si>
  <si>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</si>
  <si>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</si>
  <si>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</si>
  <si>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</si>
  <si>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</si>
  <si>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</si>
  <si>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</si>
  <si>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</si>
  <si>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</si>
  <si>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</si>
  <si>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</si>
  <si>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</si>
  <si>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</si>
  <si>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</si>
  <si>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</si>
  <si>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</si>
  <si>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</si>
  <si>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</si>
  <si>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</si>
  <si>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</si>
  <si>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</si>
  <si>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</si>
  <si>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</si>
  <si>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</si>
  <si>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</si>
  <si>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</si>
  <si>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</si>
  <si>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</si>
  <si>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</si>
  <si>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</si>
  <si>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</si>
  <si>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</si>
  <si>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</si>
  <si>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</si>
  <si>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</si>
  <si>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</si>
  <si>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</si>
  <si>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</si>
  <si>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</si>
  <si>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</si>
  <si>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</si>
  <si>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</si>
  <si>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</si>
  <si>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</si>
  <si>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</si>
  <si>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</si>
  <si>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</si>
  <si>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</si>
  <si>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</si>
  <si>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</si>
  <si>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</si>
  <si>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</si>
  <si>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</si>
  <si>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</si>
  <si>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</si>
  <si>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</si>
  <si>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</si>
  <si>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</si>
  <si>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</si>
  <si>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</si>
  <si>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</si>
  <si>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</si>
  <si>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</si>
  <si>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</si>
  <si>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</si>
  <si>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</si>
  <si>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</si>
  <si>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</si>
  <si>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</si>
  <si>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</si>
  <si>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</si>
  <si>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</si>
  <si>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</si>
  <si>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</si>
  <si>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</si>
  <si>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</si>
  <si>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</si>
  <si>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</si>
  <si>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</si>
  <si>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</si>
  <si>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</si>
  <si>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</si>
  <si>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</si>
  <si>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</si>
  <si>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</si>
  <si>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</si>
  <si>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</si>
  <si>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</si>
  <si>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</si>
  <si>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</si>
  <si>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</si>
  <si>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</si>
  <si>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</si>
  <si>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</si>
  <si>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</si>
  <si>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</si>
  <si>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</si>
  <si>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</si>
  <si>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</si>
  <si>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</si>
  <si>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</si>
  <si>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</si>
  <si>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</si>
  <si>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</si>
  <si>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</si>
  <si>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</si>
  <si>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</si>
  <si>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</si>
  <si>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</si>
  <si>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</si>
  <si>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</si>
  <si>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</si>
  <si>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</si>
  <si>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</si>
  <si>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</si>
  <si>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</si>
  <si>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</si>
  <si>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</si>
  <si>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</si>
  <si>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</si>
  <si>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</si>
  <si>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</si>
  <si>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</si>
  <si>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</si>
  <si>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</si>
  <si>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</si>
  <si>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</si>
  <si>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</si>
  <si>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</si>
  <si>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</si>
  <si>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</si>
  <si>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</si>
  <si>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</si>
  <si>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</si>
  <si>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</si>
  <si>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</si>
  <si>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</si>
  <si>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</si>
  <si>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</si>
  <si>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</si>
  <si>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</si>
  <si>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</si>
  <si>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</si>
  <si>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</si>
  <si>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</si>
  <si>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</si>
  <si>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</si>
  <si>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</si>
  <si>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</si>
  <si>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</si>
  <si>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</si>
  <si>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</si>
  <si>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</si>
  <si>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</si>
  <si>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</si>
  <si>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</si>
  <si>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</si>
  <si>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</si>
  <si>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</si>
  <si>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</si>
  <si>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</si>
  <si>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</si>
  <si>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</si>
  <si>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</si>
  <si>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</si>
  <si>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</si>
  <si>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</si>
  <si>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</si>
  <si>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</si>
  <si>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</si>
  <si>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</si>
  <si>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</si>
  <si>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</si>
  <si>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</si>
  <si>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</si>
  <si>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</si>
  <si>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</si>
  <si>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</si>
  <si>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</si>
  <si>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</si>
  <si>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</si>
  <si>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</si>
  <si>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</si>
  <si>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</si>
  <si>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</si>
  <si>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</si>
  <si>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</si>
  <si>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</si>
  <si>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</si>
  <si>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</si>
  <si>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</si>
  <si>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</si>
  <si>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</si>
  <si>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</si>
  <si>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</si>
  <si>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</si>
  <si>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</si>
  <si>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</si>
  <si>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</si>
  <si>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</si>
  <si>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</si>
  <si>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</si>
  <si>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</si>
  <si>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</si>
  <si>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</si>
  <si>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</si>
  <si>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</si>
  <si>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</si>
  <si>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</si>
  <si>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</si>
  <si>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</si>
  <si>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</si>
  <si>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</si>
  <si>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</si>
  <si>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</si>
  <si>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</si>
  <si>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</si>
  <si>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</si>
  <si>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</si>
  <si>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</si>
  <si>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</si>
  <si>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</si>
  <si>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</si>
  <si>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</si>
  <si>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</si>
  <si>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</si>
  <si>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</si>
  <si>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</si>
  <si>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</si>
  <si>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</si>
  <si>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</si>
  <si>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</si>
  <si>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</si>
  <si>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 The National Association of Realtors implemented a historical rebenchmarking of national existing home sales data and the current series (above) begins in 2007.  Previously released data is not comparable, but has been preserved in the last tab of this Excel file.</t>
  </si>
  <si>
    <t>**The National Association of Realtors discontinued publishing average price data after April 2022. They later resumed publication in a separate monthly release that offers a reliablity disclaimer and also notes a methodology transition between 2019 and 2020 estimates.</t>
  </si>
  <si>
    <t>Opportunity Austin</t>
  </si>
  <si>
    <t>200 W 6th St., Suite 1750</t>
  </si>
  <si>
    <t>Austin, TX 78701</t>
  </si>
  <si>
    <t>512.254.4522</t>
  </si>
  <si>
    <t>www.opportunityaustin.com</t>
  </si>
  <si>
    <t>NAHB/Wells Fargo Cost of Housing Index: Existing Homes</t>
  </si>
  <si>
    <t>Source:</t>
  </si>
  <si>
    <t>National Association of Home Builders</t>
  </si>
  <si>
    <t>https://www.nahb.org/news-and-economics/housing-economics/indices/cost-of-housing-index</t>
  </si>
  <si>
    <t>OA update:</t>
  </si>
  <si>
    <t xml:space="preserve">Note: </t>
  </si>
  <si>
    <t>Annual data below is average of quarterly data. NAHB does not publish annual data.</t>
  </si>
  <si>
    <t>Austin MSA</t>
  </si>
  <si>
    <t>Dallas-Fort Worth MSA</t>
  </si>
  <si>
    <t>Houston MSA</t>
  </si>
  <si>
    <t>San Antonio MSA</t>
  </si>
  <si>
    <t>United States</t>
  </si>
  <si>
    <t>Cost of Housing Index (CHI)</t>
  </si>
  <si>
    <t>Low-Income CHI</t>
  </si>
  <si>
    <t xml:space="preserve">Median Home Price </t>
  </si>
  <si>
    <t xml:space="preserve">Median Family Income </t>
  </si>
  <si>
    <t>2023-1</t>
  </si>
  <si>
    <t>2023-2</t>
  </si>
  <si>
    <t>2023-3</t>
  </si>
  <si>
    <t>2023-4</t>
  </si>
  <si>
    <t>2024-1</t>
  </si>
  <si>
    <t>2024-2</t>
  </si>
  <si>
    <t>2024-3</t>
  </si>
  <si>
    <t>2024-4</t>
  </si>
  <si>
    <t>2025-1</t>
  </si>
  <si>
    <t>2025-2</t>
  </si>
  <si>
    <t>Notes:</t>
  </si>
  <si>
    <t>In 2024, NAHB replaced their Housing Opportunity Index with the Cost of Housing Index. NAHB indicates that the CHI more easily conveys the burden that housing costs represent for middle-income and low-income familes in metropolitan housing markets.</t>
  </si>
  <si>
    <t>The CHI represents the portion of a typical family’s income needed to make a mortgage payment on a median-priced home. For example, a CHI reading of 41% means a typical family in the U.S. would need to allocate 41% of its pre-tax income to cover the mortgage payment for a median-priced home.</t>
  </si>
  <si>
    <t>Low-income CHI is the percent of a low income family's income needed for a mortgage payment. Low income is defined as 50% of the area’s median income.</t>
  </si>
  <si>
    <t>The CHI is calculated as the ratio of mortgage payment over median family income. The mortgage payment (numerator) is calculated by taking the median home price (assuming a 10% down payment) and adding taxes, home owner’s insurance and private mortgage insurance (PMI).</t>
  </si>
  <si>
    <t>Data sources:</t>
  </si>
  <si>
    <t>Median Family Income: U.S. Housing &amp; Urban Development Department</t>
  </si>
  <si>
    <t>Median Exisiting Home Prices:  National Association of Realtors</t>
  </si>
  <si>
    <t>Interest Rates: Freddie Mac's Primary Mortgage Market Survey</t>
  </si>
  <si>
    <t>Property Taxes &amp; Insurance:  Bureau of the Census</t>
  </si>
  <si>
    <t>NAHB/Wells Fargo Housing Opportunity Index</t>
  </si>
  <si>
    <t>https://www.nahb.org/news-and-economics/housing-economics/indices/housing-opportunity-index</t>
  </si>
  <si>
    <t>March 6, 2024</t>
  </si>
  <si>
    <t>Median sales price, new &amp; existing homes (Dollars)</t>
  </si>
  <si>
    <t>Housing Opportunity Index</t>
  </si>
  <si>
    <t>Median family income (Dollars)</t>
  </si>
  <si>
    <t>Weighted interest rate, fixed &amp; adjustable-rate mortgages</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</si>
  <si>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</si>
  <si>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</si>
  <si>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</si>
  <si>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</si>
  <si>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</si>
  <si>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</si>
  <si>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</si>
  <si>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</si>
  <si>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</si>
  <si>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</si>
  <si>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</si>
  <si>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</si>
  <si>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</si>
  <si>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</si>
  <si>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</si>
  <si>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</si>
  <si>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</si>
  <si>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</si>
  <si>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</si>
  <si>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</si>
  <si>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</si>
  <si>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</si>
  <si>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</si>
  <si>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</si>
  <si>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</si>
  <si>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</si>
  <si>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</si>
  <si>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</si>
  <si>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</si>
  <si>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</si>
  <si>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</si>
  <si>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</si>
  <si>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</si>
  <si>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</si>
  <si>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</si>
  <si>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</si>
  <si>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</si>
  <si>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</si>
  <si>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</si>
  <si>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</si>
  <si>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</si>
  <si>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</si>
  <si>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</si>
  <si>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</si>
  <si>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</si>
  <si>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</si>
  <si>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</si>
  <si>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</si>
  <si>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</si>
  <si>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</si>
  <si>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</si>
  <si>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</si>
  <si>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</si>
  <si>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</si>
  <si>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</si>
  <si>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</si>
  <si>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</si>
  <si>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</si>
  <si>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</si>
  <si>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</si>
  <si>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</si>
  <si>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</si>
  <si>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</si>
  <si>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</si>
  <si>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</si>
  <si>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</si>
  <si>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</si>
  <si>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</si>
  <si>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</si>
  <si>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</si>
  <si>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</si>
  <si>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</si>
  <si>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</si>
  <si>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</si>
  <si>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</si>
  <si>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</si>
  <si>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</si>
  <si>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</si>
  <si>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</si>
  <si>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</si>
  <si>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</si>
  <si>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</si>
  <si>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</si>
  <si>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</si>
  <si>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</si>
  <si>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</si>
  <si>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</si>
  <si>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</si>
  <si>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</si>
  <si>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</si>
  <si>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</si>
  <si>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</si>
  <si>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</si>
  <si>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</si>
  <si>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</si>
  <si>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</si>
  <si>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</si>
  <si>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</si>
  <si>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</si>
  <si>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</si>
  <si>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</si>
  <si>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</si>
  <si>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</si>
  <si>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</si>
  <si>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</si>
  <si>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</si>
  <si>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</si>
  <si>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</si>
  <si>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</si>
  <si>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</si>
  <si>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</si>
  <si>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</si>
  <si>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</si>
  <si>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</si>
  <si>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</si>
  <si>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</si>
  <si>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</si>
  <si>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</si>
  <si>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</si>
  <si>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</si>
  <si>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</si>
  <si>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</si>
  <si>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</si>
  <si>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</si>
  <si>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</si>
  <si>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</si>
  <si>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</si>
  <si>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</si>
  <si>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HOI=share of homes sold during the quarter that are affordable for a household earning the median family income.</t>
  </si>
  <si>
    <t>*Data before this point is not directly comparable to later data. The NAHB/Wells Fargo Housing Opportunity Index switched to a different interest rate series from Freddie Mac that was conceptually different from the one used to calculate the HOI prior to 2012.</t>
  </si>
  <si>
    <t>**The Department of Housing and Urban Development’s original estimates of median family income for 2020 were developed prior to the COVID-19 pandemic.  To account for the pandemic’s effects, the HUD estimates were reduced consistent with NAHB’s economic forecast for 2020.  As a result, the 2020 median income estimates used in the HOI calculations are 7.1 percent lower than the initial 2020 estimates from HUD.</t>
  </si>
  <si>
    <t>Median Price</t>
  </si>
  <si>
    <t>Annual Percent Change</t>
  </si>
  <si>
    <t>Austin's Median Price as a % of</t>
  </si>
  <si>
    <t>Date</t>
  </si>
  <si>
    <t>Existing Home Sales, Inventory and Prices--OLD SERIES</t>
  </si>
  <si>
    <t>Source:  National Association of Reators, http://www.realtor.org/research/research/ehsdata. 
[Last OA update: December 5, 2011.]</t>
  </si>
  <si>
    <t>Sep 27, 2025</t>
  </si>
  <si>
    <t>2025 Aug</t>
  </si>
  <si>
    <t>2025 Sep</t>
  </si>
  <si>
    <t>2025 Oct</t>
  </si>
  <si>
    <t>2025 Nov</t>
  </si>
  <si>
    <t>Jan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</si>
</sst>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3" formatCode="_(* #,##0.00_);_(* \(#,##0.00\);_(* &quot;-&quot;??_);_(@_)"/>
    <numFmt numFmtId="164" formatCode="0.0"/>
    <numFmt numFmtId="165" formatCode="#,##0.0_);\(#,##0.0\)"/>
    <numFmt numFmtId="166" formatCode="0.0%"/>
    <numFmt numFmtId="167" formatCode="_(* #,##0.0_);_(* \(#,##0.0\);_(* &quot;-&quot;??_);_(@_)"/>
    <numFmt numFmtId="168" formatCode="_(* #,##0_);_(* \(#,##0\);_(* &quot;-&quot;??_);_(@_)"/>
    <numFmt numFmtId="169" formatCode="[$-409]mmmm\ d\,\ yyyy;@"/>
    <numFmt numFmtId="170" formatCode="#,##0.0"/>
    <numFmt numFmtId="171" formatCode="&quot;$&quot;#,##0"/>
  </numFmts>
  <fonts count="33" x14ac:knownFonts="1">
    <font>
      <sz val="12"/>
      <name val="Arial"/>
    </font>
    <font>
      <sz val="11"/>
      <color theme="1"/>
      <name val="Barlow"/>
      <family val="2"/>
      <scheme val="minor"/>
    </font>
    <font>
      <sz val="11"/>
      <color theme="1"/>
      <name val="Barlow"/>
      <family val="2"/>
      <scheme val="minor"/>
    </font>
    <font>
      <sz val="10"/>
      <name val="Verdana"/>
      <family val="2"/>
    </font>
    <font>
      <u/>
      <sz val="10.45"/>
      <color indexed="12"/>
      <name val="Arial"/>
      <family val="2"/>
    </font>
    <font>
      <sz val="10"/>
      <name val="Arial"/>
      <family val="2"/>
    </font>
    <font>
      <sz val="8"/>
      <name val="Arial"/>
      <family val="2"/>
    </font>
    <font>
      <sz val="8"/>
      <name val="Verdana"/>
      <family val="2"/>
    </font>
    <font>
      <b/>
      <sz val="10"/>
      <name val="Verdana"/>
      <family val="2"/>
    </font>
    <font>
      <sz val="8"/>
      <name val="Helv"/>
    </font>
    <font>
      <sz val="12"/>
      <name val="Arial"/>
      <family val="2"/>
    </font>
    <font>
      <sz val="10"/>
      <name val="Helv"/>
    </font>
    <font>
      <b/>
      <sz val="12"/>
      <name val="Arial"/>
      <family val="2"/>
    </font>
    <font>
      <u/>
      <sz val="8"/>
      <color indexed="12"/>
      <name val="Arial"/>
      <family val="2"/>
    </font>
    <font>
      <u/>
      <sz val="11"/>
      <color theme="10"/>
      <name val="Barlow"/>
      <family val="2"/>
      <scheme val="minor"/>
    </font>
    <font>
      <sz val="11"/>
      <color theme="1"/>
      <name val="Barlow"/>
      <family val="2"/>
      <scheme val="minor"/>
    </font>
    <font>
      <sz val="10"/>
      <color indexed="8"/>
      <name val="Arial"/>
      <family val="2"/>
    </font>
    <font>
      <sz val="8"/>
      <name val="Barlow"/>
      <scheme val="minor"/>
    </font>
    <font>
      <sz val="6"/>
      <color indexed="8"/>
      <name val="Barlow"/>
      <scheme val="minor"/>
    </font>
    <font>
      <sz val="10"/>
      <name val="Barlow"/>
      <scheme val="minor"/>
    </font>
    <font>
      <sz val="10"/>
      <color indexed="8"/>
      <name val="Barlow"/>
      <scheme val="minor"/>
    </font>
    <font>
      <u/>
      <sz val="8"/>
      <color indexed="12"/>
      <name val="Barlow"/>
      <scheme val="minor"/>
    </font>
    <font>
      <b/>
      <sz val="10"/>
      <name val="Barlow"/>
      <scheme val="minor"/>
    </font>
    <font>
      <b/>
      <sz val="8"/>
      <name val="Barlow"/>
      <scheme val="minor"/>
    </font>
    <font>
      <b/>
      <sz val="12"/>
      <name val="Barlow"/>
      <scheme val="minor"/>
    </font>
    <font>
      <sz val="8"/>
      <name val="Aptos"/>
      <family val="2"/>
    </font>
    <font>
      <sz val="10"/>
      <name val="Aptos"/>
      <family val="2"/>
    </font>
    <font>
      <b/>
      <sz val="8"/>
      <color rgb="FFC00000"/>
      <name val="Aptos"/>
      <family val="2"/>
    </font>
    <font>
      <sz val="12"/>
      <name val="Aptos"/>
      <family val="2"/>
    </font>
    <font>
      <b/>
      <sz val="6"/>
      <color indexed="8"/>
      <name val="Aptos"/>
      <family val="2"/>
    </font>
    <font>
      <sz val="8"/>
      <color theme="1"/>
      <name val="Aptos"/>
      <family val="2"/>
    </font>
    <font>
      <sz val="8"/>
      <color indexed="8"/>
      <name val="Aptos"/>
      <family val="2"/>
    </font>
    <font>
      <sz val="8"/>
      <name val="Aptos Narrow"/>
      <family val="2"/>
    </font>
  </fonts>
  <fills count="6">
    <fill>
      <patternFill patternType="none"/>
    </fill>
    <fill>
      <patternFill patternType="gray125"/>
    </fill>
    <fill>
      <patternFill patternType="gray125">
        <fgColor indexed="8"/>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1">
    <border>
      <left/>
      <right/>
      <top/>
      <bottom/>
      <diagonal/>
    </border>
  </borders>
  <cellStyleXfs count="13">
    <xf numFmtId="0" fontId="0" fillId="0" borderId="0"/>
    <xf numFmtId="43" fontId="5" fillId="0" borderId="0" applyFont="0" applyFill="0" applyBorder="0" applyAlignment="0" applyProtection="0"/>
    <xf numFmtId="0" fontId="11" fillId="0" borderId="0"/>
    <xf numFmtId="0" fontId="11" fillId="0" borderId="0"/>
    <xf numFmtId="0" fontId="4" fillId="0" borderId="0" applyNumberFormat="0" applyFill="0" applyBorder="0" applyAlignment="0" applyProtection="0">
      <alignment vertical="top"/>
      <protection locked="0"/>
    </xf>
    <xf numFmtId="0" fontId="14" fillId="0" borderId="0" applyNumberFormat="0" applyFill="0" applyBorder="0" applyAlignment="0" applyProtection="0"/>
    <xf numFmtId="0" fontId="9" fillId="0" borderId="0"/>
    <xf numFmtId="0" fontId="11" fillId="0" borderId="0"/>
    <xf numFmtId="0" fontId="15" fillId="0" borderId="0"/>
    <xf numFmtId="9" fontId="10" fillId="0" borderId="0" applyFont="0" applyFill="0" applyBorder="0" applyAlignment="0" applyProtection="0"/>
    <xf numFmtId="0" fontId="11" fillId="2" borderId="0"/>
    <xf numFmtId="0" fontId="2" fillId="0" borderId="0"/>
    <xf numFmtId="0" fontId="1" fillId="0" borderId="0"/>
  </cellStyleXfs>
  <cellXfs count="122">
    <xf numFmtId="0" fontId="0" fillId="0" borderId="0" xfId="0"/>
    <xf numFmtId="0" fontId="3" fillId="0" borderId="0" xfId="0" applyFont="1"/>
    <xf numFmtId="3" fontId="3" fillId="0" borderId="0" xfId="0" applyNumberFormat="1" applyFont="1"/>
    <xf numFmtId="164" fontId="3" fillId="0" borderId="0" xfId="0" applyNumberFormat="1" applyFont="1"/>
    <xf numFmtId="0" fontId="3" fillId="0" borderId="0" xfId="0" applyFont="1" applyAlignment="1">
      <alignment horizontal="left"/>
    </xf>
    <xf numFmtId="167" fontId="3" fillId="0" borderId="0" xfId="1" applyNumberFormat="1" applyFont="1" applyAlignment="1"/>
    <xf numFmtId="3" fontId="3" fillId="0" borderId="0" xfId="0" applyNumberFormat="1" applyFont="1" applyAlignment="1">
      <alignment horizontal="centerContinuous" vertical="center" wrapText="1"/>
    </xf>
    <xf numFmtId="0" fontId="3" fillId="0" borderId="0" xfId="0" applyFont="1" applyAlignment="1">
      <alignment horizontal="center" vertical="center" wrapText="1"/>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5" fillId="0" borderId="0" xfId="0" applyFont="1" applyAlignment="1">
      <alignment horizontal="right" vertical="center" wrapText="1"/>
    </xf>
    <xf numFmtId="0" fontId="12" fillId="0" borderId="0" xfId="0" applyFont="1"/>
    <xf numFmtId="0" fontId="5" fillId="0" borderId="0" xfId="0" applyFont="1" applyAlignment="1">
      <alignment horizontal="center" vertical="center" wrapText="1"/>
    </xf>
    <xf numFmtId="0" fontId="5" fillId="0" borderId="0" xfId="0" applyFont="1" applyAlignment="1">
      <alignment horizontal="left"/>
    </xf>
    <xf numFmtId="3" fontId="5" fillId="0" borderId="0" xfId="0" applyNumberFormat="1" applyFont="1"/>
    <xf numFmtId="0" fontId="5" fillId="0" borderId="0" xfId="0" applyFont="1"/>
    <xf numFmtId="0" fontId="5" fillId="0" borderId="0" xfId="0" applyFont="1" applyAlignment="1">
      <alignment horizontal="left" vertical="center"/>
    </xf>
    <xf numFmtId="0" fontId="5" fillId="0" borderId="0" xfId="0" applyFont="1" applyAlignment="1">
      <alignment horizontal="center" vertical="center"/>
    </xf>
    <xf numFmtId="166" fontId="5" fillId="0" borderId="0" xfId="9" applyNumberFormat="1" applyFont="1" applyFill="1" applyBorder="1" applyAlignment="1" applyProtection="1"/>
    <xf numFmtId="0" fontId="6" fillId="0" borderId="0" xfId="0" applyFont="1" applyAlignment="1">
      <alignment horizontal="left"/>
    </xf>
    <xf numFmtId="3" fontId="6" fillId="0" borderId="0" xfId="0" applyNumberFormat="1" applyFont="1"/>
    <xf numFmtId="164" fontId="6" fillId="0" borderId="0" xfId="1" applyNumberFormat="1" applyFont="1" applyAlignment="1"/>
    <xf numFmtId="167" fontId="6" fillId="0" borderId="0" xfId="1" applyNumberFormat="1" applyFont="1" applyAlignment="1"/>
    <xf numFmtId="0" fontId="6" fillId="0" borderId="0" xfId="0" applyFont="1"/>
    <xf numFmtId="164" fontId="6" fillId="0" borderId="0" xfId="0" applyNumberFormat="1" applyFont="1"/>
    <xf numFmtId="3" fontId="6" fillId="0" borderId="0" xfId="0" applyNumberFormat="1" applyFont="1" applyAlignment="1">
      <alignment vertical="center" wrapText="1"/>
    </xf>
    <xf numFmtId="0" fontId="13" fillId="0" borderId="0" xfId="4" applyFont="1" applyAlignment="1" applyProtection="1"/>
    <xf numFmtId="166" fontId="6" fillId="0" borderId="0" xfId="9" applyNumberFormat="1" applyFont="1" applyFill="1" applyBorder="1" applyAlignment="1" applyProtection="1"/>
    <xf numFmtId="3" fontId="16" fillId="0" borderId="0" xfId="0" applyNumberFormat="1" applyFont="1" applyAlignment="1">
      <alignment horizontal="center" vertical="top" shrinkToFit="1"/>
    </xf>
    <xf numFmtId="3" fontId="16" fillId="0" borderId="0" xfId="0" applyNumberFormat="1" applyFont="1" applyAlignment="1">
      <alignment horizontal="right" vertical="top" indent="1" shrinkToFit="1"/>
    </xf>
    <xf numFmtId="3" fontId="16" fillId="0" borderId="0" xfId="0" applyNumberFormat="1" applyFont="1" applyAlignment="1">
      <alignment horizontal="left" vertical="top" indent="1" shrinkToFit="1"/>
    </xf>
    <xf numFmtId="0" fontId="18" fillId="0" borderId="0" xfId="0" applyFont="1" applyAlignment="1">
      <alignment horizontal="center" vertical="top" wrapText="1"/>
    </xf>
    <xf numFmtId="0" fontId="19" fillId="0" borderId="0" xfId="0" applyFont="1"/>
    <xf numFmtId="3" fontId="20" fillId="0" borderId="0" xfId="0" applyNumberFormat="1" applyFont="1" applyAlignment="1">
      <alignment horizontal="center" vertical="top" shrinkToFit="1"/>
    </xf>
    <xf numFmtId="3" fontId="17" fillId="0" borderId="0" xfId="0" applyNumberFormat="1" applyFont="1"/>
    <xf numFmtId="0" fontId="17" fillId="0" borderId="0" xfId="0" applyFont="1" applyAlignment="1">
      <alignment horizontal="left"/>
    </xf>
    <xf numFmtId="164" fontId="17" fillId="0" borderId="0" xfId="0" applyNumberFormat="1" applyFont="1"/>
    <xf numFmtId="167" fontId="17" fillId="0" borderId="0" xfId="1" applyNumberFormat="1" applyFont="1" applyAlignment="1"/>
    <xf numFmtId="3" fontId="20" fillId="0" borderId="0" xfId="0" applyNumberFormat="1" applyFont="1" applyAlignment="1">
      <alignment horizontal="right" vertical="top" indent="1" shrinkToFit="1"/>
    </xf>
    <xf numFmtId="3" fontId="20" fillId="0" borderId="0" xfId="0" applyNumberFormat="1" applyFont="1" applyAlignment="1">
      <alignment horizontal="left" vertical="top" indent="1" shrinkToFit="1"/>
    </xf>
    <xf numFmtId="3" fontId="20" fillId="0" borderId="0" xfId="0" applyNumberFormat="1" applyFont="1" applyAlignment="1">
      <alignment horizontal="right" vertical="top" indent="2" shrinkToFit="1"/>
    </xf>
    <xf numFmtId="0" fontId="17" fillId="0" borderId="0" xfId="0" applyFont="1"/>
    <xf numFmtId="0" fontId="21" fillId="0" borderId="0" xfId="4" applyFont="1" applyAlignment="1" applyProtection="1"/>
    <xf numFmtId="0" fontId="17" fillId="0" borderId="0" xfId="0" applyFont="1" applyAlignment="1">
      <alignment horizontal="right" vertical="center" wrapText="1"/>
    </xf>
    <xf numFmtId="0" fontId="17" fillId="0" borderId="0" xfId="0" applyFont="1" applyAlignment="1">
      <alignment horizontal="left" vertical="center" wrapText="1"/>
    </xf>
    <xf numFmtId="164" fontId="17" fillId="0" borderId="0" xfId="0" applyNumberFormat="1" applyFont="1" applyAlignment="1">
      <alignment horizontal="left"/>
    </xf>
    <xf numFmtId="3" fontId="17" fillId="0" borderId="0" xfId="0" applyNumberFormat="1" applyFont="1" applyAlignment="1">
      <alignment horizontal="left"/>
    </xf>
    <xf numFmtId="167" fontId="17" fillId="0" borderId="0" xfId="1" applyNumberFormat="1" applyFont="1" applyAlignment="1">
      <alignment horizontal="left"/>
    </xf>
    <xf numFmtId="0" fontId="17" fillId="0" borderId="0" xfId="0" applyFont="1" applyAlignment="1">
      <alignment horizontal="right" vertical="center"/>
    </xf>
    <xf numFmtId="0" fontId="23" fillId="0" borderId="0" xfId="0" applyFont="1"/>
    <xf numFmtId="0" fontId="24" fillId="0" borderId="0" xfId="0" applyFont="1"/>
    <xf numFmtId="3" fontId="17" fillId="0" borderId="0" xfId="0" applyNumberFormat="1" applyFont="1" applyAlignment="1">
      <alignment horizontal="center" vertical="center" wrapText="1"/>
    </xf>
    <xf numFmtId="164" fontId="17" fillId="0" borderId="0" xfId="1" applyNumberFormat="1" applyFont="1" applyAlignment="1">
      <alignment horizontal="center" vertical="center" wrapText="1"/>
    </xf>
    <xf numFmtId="167" fontId="17" fillId="0" borderId="0" xfId="1" applyNumberFormat="1" applyFont="1" applyAlignment="1">
      <alignment horizontal="center" vertical="center" wrapText="1"/>
    </xf>
    <xf numFmtId="0" fontId="25" fillId="0" borderId="0" xfId="0" applyFont="1" applyAlignment="1">
      <alignment horizontal="left"/>
    </xf>
    <xf numFmtId="3" fontId="25" fillId="0" borderId="0" xfId="0" applyNumberFormat="1" applyFont="1" applyAlignment="1">
      <alignment vertical="center" wrapText="1"/>
    </xf>
    <xf numFmtId="170" fontId="25" fillId="0" borderId="0" xfId="0" applyNumberFormat="1" applyFont="1" applyAlignment="1">
      <alignment vertical="center" wrapText="1"/>
    </xf>
    <xf numFmtId="3" fontId="25" fillId="0" borderId="0" xfId="0" applyNumberFormat="1" applyFont="1"/>
    <xf numFmtId="3" fontId="25" fillId="0" borderId="0" xfId="0" applyNumberFormat="1" applyFont="1" applyAlignment="1">
      <alignment horizontal="right"/>
    </xf>
    <xf numFmtId="167" fontId="25" fillId="0" borderId="0" xfId="1" applyNumberFormat="1" applyFont="1" applyAlignment="1"/>
    <xf numFmtId="0" fontId="26" fillId="0" borderId="0" xfId="0" applyFont="1"/>
    <xf numFmtId="3" fontId="26" fillId="0" borderId="0" xfId="0" applyNumberFormat="1" applyFont="1"/>
    <xf numFmtId="170" fontId="25" fillId="0" borderId="0" xfId="0" applyNumberFormat="1" applyFont="1" applyAlignment="1">
      <alignment horizontal="right"/>
    </xf>
    <xf numFmtId="166" fontId="25" fillId="0" borderId="0" xfId="9" applyNumberFormat="1" applyFont="1" applyAlignment="1"/>
    <xf numFmtId="164" fontId="25" fillId="0" borderId="0" xfId="1" applyNumberFormat="1" applyFont="1" applyAlignment="1"/>
    <xf numFmtId="0" fontId="28" fillId="0" borderId="0" xfId="0" applyFont="1"/>
    <xf numFmtId="170" fontId="25" fillId="0" borderId="0" xfId="0" applyNumberFormat="1" applyFont="1"/>
    <xf numFmtId="0" fontId="25" fillId="0" borderId="0" xfId="0" applyFont="1"/>
    <xf numFmtId="166" fontId="25" fillId="0" borderId="0" xfId="0" applyNumberFormat="1" applyFont="1"/>
    <xf numFmtId="164" fontId="25" fillId="0" borderId="0" xfId="0" applyNumberFormat="1" applyFont="1"/>
    <xf numFmtId="166" fontId="29" fillId="0" borderId="0" xfId="0" applyNumberFormat="1" applyFont="1" applyAlignment="1">
      <alignment horizontal="left" vertical="top" indent="1" shrinkToFit="1"/>
    </xf>
    <xf numFmtId="167" fontId="25" fillId="0" borderId="0" xfId="1" applyNumberFormat="1" applyFont="1" applyAlignment="1">
      <alignment vertical="center" wrapText="1"/>
    </xf>
    <xf numFmtId="0" fontId="19" fillId="0" borderId="0" xfId="0" applyFont="1" applyAlignment="1">
      <alignment vertical="center" wrapText="1"/>
    </xf>
    <xf numFmtId="0" fontId="17" fillId="0" borderId="0" xfId="0" applyFont="1" applyAlignment="1">
      <alignment horizontal="right"/>
    </xf>
    <xf numFmtId="168" fontId="25" fillId="0" borderId="0" xfId="1" applyNumberFormat="1" applyFont="1"/>
    <xf numFmtId="167" fontId="25" fillId="0" borderId="0" xfId="1" applyNumberFormat="1" applyFont="1"/>
    <xf numFmtId="43" fontId="25" fillId="0" borderId="0" xfId="1" applyFont="1"/>
    <xf numFmtId="165" fontId="25" fillId="0" borderId="0" xfId="1" applyNumberFormat="1" applyFont="1"/>
    <xf numFmtId="37" fontId="25" fillId="0" borderId="0" xfId="1" applyNumberFormat="1" applyFont="1"/>
    <xf numFmtId="39" fontId="25" fillId="0" borderId="0" xfId="1" applyNumberFormat="1" applyFont="1"/>
    <xf numFmtId="0" fontId="30" fillId="0" borderId="0" xfId="0" applyFont="1"/>
    <xf numFmtId="0" fontId="25" fillId="0" borderId="0" xfId="0" quotePrefix="1" applyFont="1" applyAlignment="1">
      <alignment horizontal="left"/>
    </xf>
    <xf numFmtId="169" fontId="17" fillId="0" borderId="0" xfId="0" applyNumberFormat="1" applyFont="1" applyAlignment="1">
      <alignment horizontal="left"/>
    </xf>
    <xf numFmtId="0" fontId="17" fillId="0" borderId="0" xfId="0" applyFont="1" applyAlignment="1">
      <alignment horizontal="center" vertical="center" wrapText="1"/>
    </xf>
    <xf numFmtId="164" fontId="31" fillId="0" borderId="0" xfId="0" applyNumberFormat="1" applyFont="1" applyAlignment="1">
      <alignment horizontal="right" vertical="top" shrinkToFit="1"/>
    </xf>
    <xf numFmtId="171" fontId="25" fillId="0" borderId="0" xfId="1" applyNumberFormat="1" applyFont="1"/>
    <xf numFmtId="0" fontId="17" fillId="0" borderId="0" xfId="0" applyFont="1" applyAlignment="1">
      <alignment horizontal="left" vertical="top" wrapText="1"/>
    </xf>
    <xf numFmtId="171" fontId="25" fillId="0" borderId="0" xfId="1" applyNumberFormat="1" applyFont="1" applyFill="1" applyBorder="1"/>
    <xf numFmtId="0" fontId="4" fillId="0" borderId="0" xfId="4" applyAlignment="1" applyProtection="1"/>
    <xf numFmtId="3" fontId="32" fillId="0" borderId="0" xfId="0" quotePrefix="1" applyNumberFormat="1" applyFont="1" applyAlignment="1">
      <alignment horizontal="center"/>
    </xf>
    <xf numFmtId="5" fontId="25" fillId="0" borderId="0" xfId="1" applyNumberFormat="1" applyFont="1"/>
    <xf numFmtId="166" fontId="27" fillId="0" borderId="0" xfId="0" applyNumberFormat="1" applyFont="1"/>
    <xf numFmtId="166" fontId="25" fillId="0" borderId="0" xfId="0" applyNumberFormat="1" applyFont="1" applyAlignment="1">
      <alignment horizontal="right"/>
    </xf>
    <xf numFmtId="164" fontId="29" fillId="0" borderId="0" xfId="0" applyNumberFormat="1" applyFont="1" applyAlignment="1">
      <alignment horizontal="left" vertical="top" indent="1" shrinkToFit="1"/>
    </xf>
    <xf numFmtId="15" fontId="17" fillId="0" borderId="0" xfId="0" quotePrefix="1" applyNumberFormat="1" applyFont="1" applyAlignment="1">
      <alignment horizontal="right"/>
    </xf>
    <xf numFmtId="1" fontId="27" fillId="0" borderId="0" xfId="0" applyNumberFormat="1" applyFont="1"/>
    <xf numFmtId="3" fontId="27" fillId="0" borderId="0" xfId="0" applyNumberFormat="1" applyFont="1"/>
    <xf numFmtId="3" fontId="17" fillId="0" borderId="0" xfId="0" applyNumberFormat="1" applyFont="1" applyAlignment="1">
      <alignment horizontal="left" vertical="center" wrapText="1"/>
    </xf>
    <xf numFmtId="0" fontId="22" fillId="0" borderId="0" xfId="0" applyFont="1" applyAlignment="1">
      <alignment horizontal="center"/>
    </xf>
    <xf numFmtId="0" fontId="17" fillId="0" borderId="0" xfId="0" applyFont="1" applyAlignment="1">
      <alignment horizontal="left" vertical="center"/>
    </xf>
    <xf numFmtId="0" fontId="21" fillId="0" borderId="0" xfId="4" applyNumberFormat="1" applyFont="1" applyAlignment="1" applyProtection="1">
      <alignment horizontal="left" vertical="center" wrapText="1"/>
    </xf>
    <xf numFmtId="0" fontId="17" fillId="0" borderId="0" xfId="0" applyFont="1" applyAlignment="1">
      <alignment horizontal="left" vertical="center" wrapText="1"/>
    </xf>
    <xf numFmtId="15" fontId="17" fillId="0" borderId="0" xfId="0" quotePrefix="1" applyNumberFormat="1" applyFont="1" applyAlignment="1">
      <alignment horizontal="left" vertical="top" wrapText="1"/>
    </xf>
    <xf numFmtId="0" fontId="17" fillId="0" borderId="0" xfId="0" applyFont="1" applyAlignment="1">
      <alignment horizontal="left" vertical="top" wrapText="1"/>
    </xf>
    <xf numFmtId="0" fontId="23" fillId="3" borderId="0" xfId="0" applyFont="1" applyFill="1" applyAlignment="1">
      <alignment horizontal="center"/>
    </xf>
    <xf numFmtId="0" fontId="23" fillId="5" borderId="0" xfId="0" applyFont="1" applyFill="1" applyAlignment="1">
      <alignment horizontal="center"/>
    </xf>
    <xf numFmtId="0" fontId="23" fillId="4" borderId="0" xfId="0" applyFont="1" applyFill="1" applyAlignment="1">
      <alignment horizontal="center"/>
    </xf>
    <xf numFmtId="0" fontId="21" fillId="0" borderId="0" xfId="4" applyNumberFormat="1" applyFont="1" applyAlignment="1" applyProtection="1">
      <alignment horizontal="left" vertical="center"/>
    </xf>
    <xf numFmtId="0" fontId="17" fillId="0" borderId="0" xfId="0" applyFont="1" applyAlignment="1">
      <alignment horizontal="center"/>
    </xf>
    <xf numFmtId="0" fontId="17" fillId="0" borderId="0" xfId="0" applyFont="1"/>
    <xf numFmtId="0" fontId="17" fillId="0" borderId="0" xfId="0" applyFont="1" applyAlignment="1">
      <alignment horizontal="left" wrapText="1"/>
    </xf>
    <xf numFmtId="169" fontId="17" fillId="0" borderId="0" xfId="0" quotePrefix="1" applyNumberFormat="1" applyFont="1" applyAlignment="1">
      <alignment horizontal="left"/>
    </xf>
    <xf numFmtId="169" fontId="17" fillId="0" borderId="0" xfId="0" applyNumberFormat="1" applyFont="1" applyAlignment="1">
      <alignment horizontal="left"/>
    </xf>
    <xf numFmtId="0" fontId="17"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xf>
    <xf numFmtId="0" fontId="5" fillId="0" borderId="0" xfId="0" applyFont="1" applyAlignment="1">
      <alignment horizontal="left" vertical="center"/>
    </xf>
    <xf numFmtId="0" fontId="8" fillId="0" borderId="0" xfId="0" applyFont="1" applyAlignment="1">
      <alignment horizontal="left"/>
    </xf>
    <xf numFmtId="0" fontId="7" fillId="0" borderId="0" xfId="0" applyFont="1" applyAlignment="1">
      <alignment horizontal="left" vertical="center" wrapText="1"/>
    </xf>
    <xf numFmtId="0" fontId="3" fillId="0" borderId="0" xfId="0" applyFont="1" applyAlignment="1">
      <alignment horizontal="center"/>
    </xf>
    <xf numFmtId="0" fontId="0" fillId="0" borderId="0" xfId="0" applyAlignment="1">
      <alignment horizontal="center"/>
    </xf>
  </cellXfs>
  <cellStyles count="13">
    <cellStyle name="Comma" xfId="1" builtinId="3"/>
    <cellStyle name="Comma0 - Style1" xfId="2" xr:uid="{00000000-0005-0000-0000-000001000000}"/>
    <cellStyle name="Curren - Style2" xfId="3" xr:uid="{00000000-0005-0000-0000-000002000000}"/>
    <cellStyle name="Hyperlink" xfId="4" builtinId="8"/>
    <cellStyle name="Hyperlink 6" xfId="5" xr:uid="{00000000-0005-0000-0000-000004000000}"/>
    <cellStyle name="Normal" xfId="0" builtinId="0"/>
    <cellStyle name="Normal 2" xfId="11" xr:uid="{0610D686-48EA-4732-A4AA-124FAFCCE098}"/>
    <cellStyle name="Normal 3" xfId="6" xr:uid="{00000000-0005-0000-0000-000006000000}"/>
    <cellStyle name="Normal 4" xfId="12" xr:uid="{3A42F859-E473-4C82-91F4-811D8C47F0A1}"/>
    <cellStyle name="Normal 8" xfId="7" xr:uid="{00000000-0005-0000-0000-000007000000}"/>
    <cellStyle name="Normal 9" xfId="8" xr:uid="{00000000-0005-0000-0000-000008000000}"/>
    <cellStyle name="Percent" xfId="9" builtinId="5"/>
    <cellStyle name="shaded - Style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Home Prices</a:t>
            </a:r>
          </a:p>
        </c:rich>
      </c:tx>
      <c:overlay val="0"/>
    </c:title>
    <c:autoTitleDeleted val="0"/>
    <c:plotArea>
      <c:layout/>
      <c:lineChart>
        <c:grouping val="standard"/>
        <c:varyColors val="0"/>
        <c:ser>
          <c:idx val="0"/>
          <c:order val="0"/>
          <c:tx>
            <c:v>Austin Average Price</c:v>
          </c:tx>
          <c:spPr>
            <a:ln w="38100">
              <a:solidFill>
                <a:srgbClr val="00B050"/>
              </a:solidFill>
            </a:ln>
          </c:spPr>
          <c:marker>
            <c:symbol val="circle"/>
            <c:size val="9"/>
            <c:spPr>
              <a:solidFill>
                <a:srgbClr val="00B050"/>
              </a:solidFill>
              <a:ln>
                <a:solidFill>
                  <a:srgbClr val="0070C0"/>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Prices'!$D$26:$D$43</c:f>
              <c:numCache>
                <c:formatCode>#,##0</c:formatCode>
                <c:ptCount val="18"/>
                <c:pt idx="0">
                  <c:v>246038</c:v>
                </c:pt>
                <c:pt idx="1">
                  <c:v>243336</c:v>
                </c:pt>
                <c:pt idx="2">
                  <c:v>236687</c:v>
                </c:pt>
                <c:pt idx="3">
                  <c:v>246560</c:v>
                </c:pt>
                <c:pt idx="4">
                  <c:v>249701</c:v>
                </c:pt>
                <c:pt idx="5">
                  <c:v>265561</c:v>
                </c:pt>
                <c:pt idx="6">
                  <c:v>286218</c:v>
                </c:pt>
                <c:pt idx="7">
                  <c:v>306460</c:v>
                </c:pt>
                <c:pt idx="8">
                  <c:v>329979</c:v>
                </c:pt>
                <c:pt idx="9">
                  <c:v>346832</c:v>
                </c:pt>
                <c:pt idx="10">
                  <c:v>366000</c:v>
                </c:pt>
                <c:pt idx="11">
                  <c:v>379926</c:v>
                </c:pt>
                <c:pt idx="12">
                  <c:v>393264</c:v>
                </c:pt>
                <c:pt idx="13">
                  <c:v>438060</c:v>
                </c:pt>
                <c:pt idx="14">
                  <c:v>567378</c:v>
                </c:pt>
                <c:pt idx="15">
                  <c:v>625822</c:v>
                </c:pt>
                <c:pt idx="16">
                  <c:v>574368</c:v>
                </c:pt>
                <c:pt idx="17">
                  <c:v>567517</c:v>
                </c:pt>
              </c:numCache>
            </c:numRef>
          </c:val>
          <c:smooth val="0"/>
          <c:extLst>
            <c:ext xmlns:c16="http://schemas.microsoft.com/office/drawing/2014/chart" uri="{C3380CC4-5D6E-409C-BE32-E72D297353CC}">
              <c16:uniqueId val="{00000000-766D-428A-BA92-FF15ADFF1872}"/>
            </c:ext>
          </c:extLst>
        </c:ser>
        <c:ser>
          <c:idx val="1"/>
          <c:order val="1"/>
          <c:tx>
            <c:v>Austin Median Price</c:v>
          </c:tx>
          <c:spPr>
            <a:ln w="38100">
              <a:solidFill>
                <a:srgbClr val="92D050"/>
              </a:solidFill>
            </a:ln>
          </c:spPr>
          <c:marker>
            <c:symbol val="square"/>
            <c:size val="9"/>
            <c:spPr>
              <a:solidFill>
                <a:srgbClr val="92D050"/>
              </a:solidFill>
              <a:ln>
                <a:solidFill>
                  <a:srgbClr val="00B050"/>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Prices'!$E$26:$E$43</c:f>
              <c:numCache>
                <c:formatCode>#,##0</c:formatCode>
                <c:ptCount val="18"/>
                <c:pt idx="0">
                  <c:v>183292</c:v>
                </c:pt>
                <c:pt idx="1">
                  <c:v>187319</c:v>
                </c:pt>
                <c:pt idx="2">
                  <c:v>185150</c:v>
                </c:pt>
                <c:pt idx="3">
                  <c:v>189356</c:v>
                </c:pt>
                <c:pt idx="4">
                  <c:v>189000</c:v>
                </c:pt>
                <c:pt idx="5">
                  <c:v>202500</c:v>
                </c:pt>
                <c:pt idx="6">
                  <c:v>220000</c:v>
                </c:pt>
                <c:pt idx="7">
                  <c:v>239900</c:v>
                </c:pt>
                <c:pt idx="8">
                  <c:v>260000</c:v>
                </c:pt>
                <c:pt idx="9">
                  <c:v>280000</c:v>
                </c:pt>
                <c:pt idx="10">
                  <c:v>295000</c:v>
                </c:pt>
                <c:pt idx="11">
                  <c:v>305000</c:v>
                </c:pt>
                <c:pt idx="12">
                  <c:v>315000</c:v>
                </c:pt>
                <c:pt idx="13">
                  <c:v>344990</c:v>
                </c:pt>
                <c:pt idx="14">
                  <c:v>451990</c:v>
                </c:pt>
                <c:pt idx="15">
                  <c:v>502000</c:v>
                </c:pt>
                <c:pt idx="16">
                  <c:v>450000</c:v>
                </c:pt>
                <c:pt idx="17">
                  <c:v>440000</c:v>
                </c:pt>
              </c:numCache>
            </c:numRef>
          </c:val>
          <c:smooth val="0"/>
          <c:extLst>
            <c:ext xmlns:c16="http://schemas.microsoft.com/office/drawing/2014/chart" uri="{C3380CC4-5D6E-409C-BE32-E72D297353CC}">
              <c16:uniqueId val="{00000001-766D-428A-BA92-FF15ADFF1872}"/>
            </c:ext>
          </c:extLst>
        </c:ser>
        <c:ser>
          <c:idx val="2"/>
          <c:order val="2"/>
          <c:tx>
            <c:v>U.S. Average Price</c:v>
          </c:tx>
          <c:spPr>
            <a:ln w="38100">
              <a:solidFill>
                <a:srgbClr val="FFC000"/>
              </a:solidFill>
            </a:ln>
          </c:spPr>
          <c:marker>
            <c:symbol val="circle"/>
            <c:size val="9"/>
            <c:spPr>
              <a:solidFill>
                <a:srgbClr val="FFC000"/>
              </a:solidFill>
              <a:ln>
                <a:solidFill>
                  <a:schemeClr val="accent6">
                    <a:lumMod val="75000"/>
                  </a:schemeClr>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Prices'!$P$26:$P$43</c:f>
              <c:numCache>
                <c:formatCode>#,##0</c:formatCode>
                <c:ptCount val="18"/>
                <c:pt idx="0">
                  <c:v>266000</c:v>
                </c:pt>
                <c:pt idx="1">
                  <c:v>242700</c:v>
                </c:pt>
                <c:pt idx="2">
                  <c:v>216900</c:v>
                </c:pt>
                <c:pt idx="3">
                  <c:v>220000</c:v>
                </c:pt>
                <c:pt idx="4">
                  <c:v>214000</c:v>
                </c:pt>
                <c:pt idx="5">
                  <c:v>225400</c:v>
                </c:pt>
                <c:pt idx="6">
                  <c:v>245500</c:v>
                </c:pt>
                <c:pt idx="7">
                  <c:v>255300</c:v>
                </c:pt>
                <c:pt idx="8">
                  <c:v>266400</c:v>
                </c:pt>
                <c:pt idx="9">
                  <c:v>276000</c:v>
                </c:pt>
                <c:pt idx="10">
                  <c:v>289200</c:v>
                </c:pt>
                <c:pt idx="11">
                  <c:v>298200</c:v>
                </c:pt>
                <c:pt idx="12">
                  <c:v>308600</c:v>
                </c:pt>
                <c:pt idx="13">
                  <c:v>331900</c:v>
                </c:pt>
                <c:pt idx="14">
                  <c:v>368500</c:v>
                </c:pt>
                <c:pt idx="15">
                  <c:v>0</c:v>
                </c:pt>
                <c:pt idx="16">
                  <c:v>510100</c:v>
                </c:pt>
                <c:pt idx="17">
                  <c:v>540700</c:v>
                </c:pt>
              </c:numCache>
            </c:numRef>
          </c:val>
          <c:smooth val="0"/>
          <c:extLst>
            <c:ext xmlns:c16="http://schemas.microsoft.com/office/drawing/2014/chart" uri="{C3380CC4-5D6E-409C-BE32-E72D297353CC}">
              <c16:uniqueId val="{00000002-766D-428A-BA92-FF15ADFF1872}"/>
            </c:ext>
          </c:extLst>
        </c:ser>
        <c:ser>
          <c:idx val="3"/>
          <c:order val="3"/>
          <c:tx>
            <c:v>U.S. Median Price</c:v>
          </c:tx>
          <c:spPr>
            <a:ln w="38100">
              <a:solidFill>
                <a:schemeClr val="accent6">
                  <a:lumMod val="40000"/>
                  <a:lumOff val="60000"/>
                </a:schemeClr>
              </a:solidFill>
            </a:ln>
          </c:spPr>
          <c:marker>
            <c:symbol val="square"/>
            <c:size val="9"/>
            <c:spPr>
              <a:solidFill>
                <a:schemeClr val="accent6">
                  <a:lumMod val="40000"/>
                  <a:lumOff val="60000"/>
                </a:schemeClr>
              </a:solidFill>
              <a:ln>
                <a:solidFill>
                  <a:schemeClr val="accent6">
                    <a:lumMod val="75000"/>
                  </a:schemeClr>
                </a:solidFill>
              </a:ln>
            </c:spPr>
          </c:marker>
          <c:cat>
            <c:numRef>
              <c:f>'Sales, Listings, Prices'!$A$26:$A$43</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'Sales, Listings, Prices'!$Q$26:$Q$43</c:f>
              <c:numCache>
                <c:formatCode>#,##0</c:formatCode>
                <c:ptCount val="18"/>
                <c:pt idx="0">
                  <c:v>219000</c:v>
                </c:pt>
                <c:pt idx="1">
                  <c:v>198100</c:v>
                </c:pt>
                <c:pt idx="2">
                  <c:v>172500</c:v>
                </c:pt>
                <c:pt idx="3">
                  <c:v>172900</c:v>
                </c:pt>
                <c:pt idx="4">
                  <c:v>166100</c:v>
                </c:pt>
                <c:pt idx="5">
                  <c:v>176800</c:v>
                </c:pt>
                <c:pt idx="6">
                  <c:v>197100</c:v>
                </c:pt>
                <c:pt idx="7">
                  <c:v>208300</c:v>
                </c:pt>
                <c:pt idx="8">
                  <c:v>222400</c:v>
                </c:pt>
                <c:pt idx="9">
                  <c:v>233800</c:v>
                </c:pt>
                <c:pt idx="10">
                  <c:v>247200</c:v>
                </c:pt>
                <c:pt idx="11">
                  <c:v>259300</c:v>
                </c:pt>
                <c:pt idx="12">
                  <c:v>271900</c:v>
                </c:pt>
                <c:pt idx="13">
                  <c:v>296700</c:v>
                </c:pt>
                <c:pt idx="14">
                  <c:v>350700</c:v>
                </c:pt>
                <c:pt idx="15">
                  <c:v>386400</c:v>
                </c:pt>
                <c:pt idx="16">
                  <c:v>389300</c:v>
                </c:pt>
                <c:pt idx="17">
                  <c:v>407600</c:v>
                </c:pt>
              </c:numCache>
            </c:numRef>
          </c:val>
          <c:smooth val="0"/>
          <c:extLst>
            <c:ext xmlns:c16="http://schemas.microsoft.com/office/drawing/2014/chart" uri="{C3380CC4-5D6E-409C-BE32-E72D297353CC}">
              <c16:uniqueId val="{00000003-766D-428A-BA92-FF15ADFF1872}"/>
            </c:ext>
          </c:extLst>
        </c:ser>
        <c:dLbls>
          <c:showLegendKey val="0"/>
          <c:showVal val="0"/>
          <c:showCatName val="0"/>
          <c:showSerName val="0"/>
          <c:showPercent val="0"/>
          <c:showBubbleSize val="0"/>
        </c:dLbls>
        <c:marker val="1"/>
        <c:smooth val="0"/>
        <c:axId val="460211791"/>
        <c:axId val="1"/>
      </c:lineChart>
      <c:catAx>
        <c:axId val="460211791"/>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00000"/>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11791"/>
        <c:crosses val="autoZero"/>
        <c:crossBetween val="between"/>
      </c:valAx>
    </c:plotArea>
    <c:legend>
      <c:legendPos val="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Median Home Price Annual Percent Change</a:t>
            </a:r>
          </a:p>
        </c:rich>
      </c:tx>
      <c:overlay val="0"/>
      <c:spPr>
        <a:noFill/>
        <a:ln w="25400">
          <a:noFill/>
        </a:ln>
      </c:spPr>
    </c:title>
    <c:autoTitleDeleted val="0"/>
    <c:plotArea>
      <c:layout/>
      <c:lineChart>
        <c:grouping val="standard"/>
        <c:varyColors val="0"/>
        <c:ser>
          <c:idx val="1"/>
          <c:order val="0"/>
          <c:tx>
            <c:strRef>
              <c:f>'Median Price %'!$B$4</c:f>
              <c:strCache>
                <c:ptCount val="1"/>
                <c:pt idx="0">
                  <c:v>Austin MSA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%'!$B$23:$B$39</c:f>
              <c:numCache>
                <c:formatCode>0.0%</c:formatCode>
                <c:ptCount val="17"/>
                <c:pt idx="0">
                  <c:v>2.1970407873775178E-2</c:v>
                </c:pt>
                <c:pt idx="1">
                  <c:v>-1.1579177766270373E-2</c:v>
                </c:pt>
                <c:pt idx="2">
                  <c:v>2.2716716176073452E-2</c:v>
                </c:pt>
                <c:pt idx="3">
                  <c:v>-1.8800566129407042E-3</c:v>
                </c:pt>
                <c:pt idx="4">
                  <c:v>7.1428571428571425E-2</c:v>
                </c:pt>
                <c:pt idx="5">
                  <c:v>8.6419753086419748E-2</c:v>
                </c:pt>
                <c:pt idx="6">
                  <c:v>9.0454545454545454E-2</c:v>
                </c:pt>
                <c:pt idx="7">
                  <c:v>8.3784910379324715E-2</c:v>
                </c:pt>
                <c:pt idx="8">
                  <c:v>7.6923076923076927E-2</c:v>
                </c:pt>
                <c:pt idx="9">
                  <c:v>5.3571428571428568E-2</c:v>
                </c:pt>
                <c:pt idx="10">
                  <c:v>3.3898305084745763E-2</c:v>
                </c:pt>
                <c:pt idx="11">
                  <c:v>3.2786885245901641E-2</c:v>
                </c:pt>
                <c:pt idx="12">
                  <c:v>9.5206349206349211E-2</c:v>
                </c:pt>
                <c:pt idx="13">
                  <c:v>0.31015391750485521</c:v>
                </c:pt>
                <c:pt idx="14">
                  <c:v>0.11064404079736277</c:v>
                </c:pt>
                <c:pt idx="15">
                  <c:v>-0.10358565737051793</c:v>
                </c:pt>
                <c:pt idx="16">
                  <c:v>-2.2222222222222223E-2</c:v>
                </c:pt>
              </c:numCache>
            </c:numRef>
          </c:val>
          <c:smooth val="0"/>
          <c:extLst>
            <c:ext xmlns:c16="http://schemas.microsoft.com/office/drawing/2014/chart" uri="{C3380CC4-5D6E-409C-BE32-E72D297353CC}">
              <c16:uniqueId val="{00000000-C266-4DBD-A981-F59A079000FD}"/>
            </c:ext>
          </c:extLst>
        </c:ser>
        <c:ser>
          <c:idx val="2"/>
          <c:order val="1"/>
          <c:tx>
            <c:strRef>
              <c:f>'Median Price %'!$C$4</c:f>
              <c:strCache>
                <c:ptCount val="1"/>
                <c:pt idx="0">
                  <c:v>Texas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%'!$C$23:$C$39</c:f>
              <c:numCache>
                <c:formatCode>0.0%</c:formatCode>
                <c:ptCount val="17"/>
                <c:pt idx="0">
                  <c:v>-3.3674412237774203E-3</c:v>
                </c:pt>
                <c:pt idx="1">
                  <c:v>-6.7301683228832591E-3</c:v>
                </c:pt>
                <c:pt idx="2">
                  <c:v>1.2334667745258689E-2</c:v>
                </c:pt>
                <c:pt idx="3">
                  <c:v>7.3966820792667519E-3</c:v>
                </c:pt>
                <c:pt idx="4">
                  <c:v>6.4406779661016947E-2</c:v>
                </c:pt>
                <c:pt idx="5">
                  <c:v>8.2802547770700632E-2</c:v>
                </c:pt>
                <c:pt idx="6">
                  <c:v>7.3529411764705885E-2</c:v>
                </c:pt>
                <c:pt idx="7">
                  <c:v>7.1232876712328766E-2</c:v>
                </c:pt>
                <c:pt idx="8">
                  <c:v>7.4168797953964194E-2</c:v>
                </c:pt>
                <c:pt idx="9">
                  <c:v>6.4285714285714279E-2</c:v>
                </c:pt>
                <c:pt idx="10">
                  <c:v>4.2505592841163314E-2</c:v>
                </c:pt>
                <c:pt idx="11">
                  <c:v>3.4334763948497854E-2</c:v>
                </c:pt>
                <c:pt idx="12">
                  <c:v>7.863070539419087E-2</c:v>
                </c:pt>
                <c:pt idx="13">
                  <c:v>0.15406809001731103</c:v>
                </c:pt>
                <c:pt idx="14">
                  <c:v>0.13333333333333333</c:v>
                </c:pt>
                <c:pt idx="15">
                  <c:v>-1.4705882352941176E-2</c:v>
                </c:pt>
                <c:pt idx="16">
                  <c:v>1.1940298507462687E-2</c:v>
                </c:pt>
              </c:numCache>
            </c:numRef>
          </c:val>
          <c:smooth val="0"/>
          <c:extLst>
            <c:ext xmlns:c16="http://schemas.microsoft.com/office/drawing/2014/chart" uri="{C3380CC4-5D6E-409C-BE32-E72D297353CC}">
              <c16:uniqueId val="{00000001-C266-4DBD-A981-F59A079000FD}"/>
            </c:ext>
          </c:extLst>
        </c:ser>
        <c:ser>
          <c:idx val="3"/>
          <c:order val="2"/>
          <c:tx>
            <c:strRef>
              <c:f>'Median Price %'!$D$4</c:f>
              <c:strCache>
                <c:ptCount val="1"/>
                <c:pt idx="0">
                  <c:v>United States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%'!$D$23:$D$39</c:f>
              <c:numCache>
                <c:formatCode>0.0%</c:formatCode>
                <c:ptCount val="17"/>
                <c:pt idx="0">
                  <c:v>-9.5433789954337905E-2</c:v>
                </c:pt>
                <c:pt idx="1">
                  <c:v>-0.12922766279656739</c:v>
                </c:pt>
                <c:pt idx="2">
                  <c:v>2.3188405797101449E-3</c:v>
                </c:pt>
                <c:pt idx="3">
                  <c:v>-3.9329091960670907E-2</c:v>
                </c:pt>
                <c:pt idx="4">
                  <c:v>6.4419024683925352E-2</c:v>
                </c:pt>
                <c:pt idx="5">
                  <c:v>0.11481900452488687</c:v>
                </c:pt>
                <c:pt idx="6">
                  <c:v>5.6823947234906136E-2</c:v>
                </c:pt>
                <c:pt idx="7">
                  <c:v>6.7690830532885257E-2</c:v>
                </c:pt>
                <c:pt idx="8">
                  <c:v>5.1258992805755396E-2</c:v>
                </c:pt>
                <c:pt idx="9">
                  <c:v>5.731394354148845E-2</c:v>
                </c:pt>
                <c:pt idx="10">
                  <c:v>4.894822006472492E-2</c:v>
                </c:pt>
                <c:pt idx="11">
                  <c:v>4.8592364057076745E-2</c:v>
                </c:pt>
                <c:pt idx="12">
                  <c:v>9.1210003677822726E-2</c:v>
                </c:pt>
                <c:pt idx="13">
                  <c:v>0.18200202224469161</c:v>
                </c:pt>
                <c:pt idx="14">
                  <c:v>0.10179640718562874</c:v>
                </c:pt>
                <c:pt idx="15">
                  <c:v>7.505175983436853E-3</c:v>
                </c:pt>
                <c:pt idx="16">
                  <c:v>4.7007449267916772E-2</c:v>
                </c:pt>
              </c:numCache>
            </c:numRef>
          </c:val>
          <c:smooth val="0"/>
          <c:extLst>
            <c:ext xmlns:c16="http://schemas.microsoft.com/office/drawing/2014/chart" uri="{C3380CC4-5D6E-409C-BE32-E72D297353CC}">
              <c16:uniqueId val="{00000002-C266-4DBD-A981-F59A079000FD}"/>
            </c:ext>
          </c:extLst>
        </c:ser>
        <c:dLbls>
          <c:showLegendKey val="0"/>
          <c:showVal val="0"/>
          <c:showCatName val="0"/>
          <c:showSerName val="0"/>
          <c:showPercent val="0"/>
          <c:showBubbleSize val="0"/>
        </c:dLbls>
        <c:marker val="1"/>
        <c:smooth val="0"/>
        <c:axId val="460215791"/>
        <c:axId val="1"/>
      </c:lineChart>
      <c:catAx>
        <c:axId val="460215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021579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n-US"/>
              <a:t>Housing Opportunity Index &amp; Median Home Price (NAHB)</a:t>
            </a:r>
          </a:p>
        </c:rich>
      </c:tx>
      <c:overlay val="0"/>
    </c:title>
    <c:autoTitleDeleted val="0"/>
    <c:plotArea>
      <c:layout>
        <c:manualLayout>
          <c:layoutTarget val="inner"/>
          <c:xMode val="edge"/>
          <c:yMode val="edge"/>
          <c:x val="7.2684088195509394E-2"/>
          <c:y val="0.11526510774655438"/>
          <c:w val="0.80798568243932778"/>
          <c:h val="0.7372554905674612"/>
        </c:manualLayout>
      </c:layout>
      <c:lineChart>
        <c:grouping val="standard"/>
        <c:varyColors val="0"/>
        <c:ser>
          <c:idx val="0"/>
          <c:order val="0"/>
          <c:tx>
            <c:v>HOI Austin MSA</c:v>
          </c:tx>
          <c:spPr>
            <a:ln w="50800">
              <a:solidFill>
                <a:schemeClr val="accent3"/>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(Discontinued)'!$C$126:$C$173</c:f>
              <c:numCache>
                <c:formatCode>_(* #,##0.0_);_(* \(#,##0.0\);_(* "-"??_);_(@_)</c:formatCode>
                <c:ptCount val="48"/>
                <c:pt idx="0">
                  <c:v>77.3</c:v>
                </c:pt>
                <c:pt idx="1">
                  <c:v>65.5</c:v>
                </c:pt>
                <c:pt idx="2">
                  <c:v>74</c:v>
                </c:pt>
                <c:pt idx="3">
                  <c:v>75</c:v>
                </c:pt>
                <c:pt idx="4">
                  <c:v>69.5</c:v>
                </c:pt>
                <c:pt idx="5">
                  <c:v>63.8</c:v>
                </c:pt>
                <c:pt idx="6">
                  <c:v>62.5</c:v>
                </c:pt>
                <c:pt idx="7">
                  <c:v>63.4</c:v>
                </c:pt>
                <c:pt idx="8">
                  <c:v>57.9</c:v>
                </c:pt>
                <c:pt idx="9">
                  <c:v>60.6</c:v>
                </c:pt>
                <c:pt idx="10">
                  <c:v>62</c:v>
                </c:pt>
                <c:pt idx="11">
                  <c:v>62.7</c:v>
                </c:pt>
                <c:pt idx="12">
                  <c:v>65.900000000000006</c:v>
                </c:pt>
                <c:pt idx="13">
                  <c:v>60.3</c:v>
                </c:pt>
                <c:pt idx="14">
                  <c:v>60</c:v>
                </c:pt>
                <c:pt idx="15">
                  <c:v>59.2</c:v>
                </c:pt>
                <c:pt idx="16">
                  <c:v>61.1</c:v>
                </c:pt>
                <c:pt idx="17">
                  <c:v>58.1</c:v>
                </c:pt>
                <c:pt idx="18">
                  <c:v>60.4</c:v>
                </c:pt>
                <c:pt idx="19">
                  <c:v>58.2</c:v>
                </c:pt>
                <c:pt idx="20">
                  <c:v>58.4</c:v>
                </c:pt>
                <c:pt idx="21">
                  <c:v>55</c:v>
                </c:pt>
                <c:pt idx="22">
                  <c:v>58.5</c:v>
                </c:pt>
                <c:pt idx="23">
                  <c:v>58</c:v>
                </c:pt>
                <c:pt idx="24">
                  <c:v>60.1</c:v>
                </c:pt>
                <c:pt idx="25">
                  <c:v>53.5</c:v>
                </c:pt>
                <c:pt idx="26">
                  <c:v>55</c:v>
                </c:pt>
                <c:pt idx="27">
                  <c:v>54.6</c:v>
                </c:pt>
                <c:pt idx="28">
                  <c:v>65.5</c:v>
                </c:pt>
                <c:pt idx="29">
                  <c:v>62.4</c:v>
                </c:pt>
                <c:pt idx="30">
                  <c:v>66.400000000000006</c:v>
                </c:pt>
                <c:pt idx="31">
                  <c:v>67.2</c:v>
                </c:pt>
                <c:pt idx="32">
                  <c:v>68.3</c:v>
                </c:pt>
                <c:pt idx="33">
                  <c:v>65.7</c:v>
                </c:pt>
                <c:pt idx="34">
                  <c:v>67.099999999999994</c:v>
                </c:pt>
                <c:pt idx="35">
                  <c:v>69.5</c:v>
                </c:pt>
                <c:pt idx="36">
                  <c:v>67.599999999999994</c:v>
                </c:pt>
                <c:pt idx="37">
                  <c:v>54.5</c:v>
                </c:pt>
                <c:pt idx="38">
                  <c:v>55.5</c:v>
                </c:pt>
                <c:pt idx="39">
                  <c:v>50.3</c:v>
                </c:pt>
                <c:pt idx="40">
                  <c:v>46.9</c:v>
                </c:pt>
                <c:pt idx="41">
                  <c:v>30.4</c:v>
                </c:pt>
                <c:pt idx="42">
                  <c:v>26</c:v>
                </c:pt>
                <c:pt idx="43">
                  <c:v>21.4</c:v>
                </c:pt>
                <c:pt idx="44">
                  <c:v>39.5</c:v>
                </c:pt>
                <c:pt idx="45">
                  <c:v>36.9</c:v>
                </c:pt>
                <c:pt idx="46">
                  <c:v>35.299999999999997</c:v>
                </c:pt>
                <c:pt idx="47">
                  <c:v>36.700000000000003</c:v>
                </c:pt>
              </c:numCache>
            </c:numRef>
          </c:val>
          <c:smooth val="0"/>
          <c:extLst>
            <c:ext xmlns:c16="http://schemas.microsoft.com/office/drawing/2014/chart" uri="{C3380CC4-5D6E-409C-BE32-E72D297353CC}">
              <c16:uniqueId val="{00000000-8E38-4307-B721-3DFE94BAA37B}"/>
            </c:ext>
          </c:extLst>
        </c:ser>
        <c:ser>
          <c:idx val="1"/>
          <c:order val="1"/>
          <c:tx>
            <c:v>HOI United States</c:v>
          </c:tx>
          <c:spPr>
            <a:ln w="50800">
              <a:solidFill>
                <a:schemeClr val="accent6"/>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(Discontinued)'!$F$126:$F$173</c:f>
              <c:numCache>
                <c:formatCode>_(* #,##0.0_);_(* \(#,##0.0\);_(* "-"??_);_(@_)</c:formatCode>
                <c:ptCount val="48"/>
                <c:pt idx="0">
                  <c:v>78.8</c:v>
                </c:pt>
                <c:pt idx="1">
                  <c:v>74.599999999999994</c:v>
                </c:pt>
                <c:pt idx="2">
                  <c:v>75.099999999999994</c:v>
                </c:pt>
                <c:pt idx="3">
                  <c:v>75.599999999999994</c:v>
                </c:pt>
                <c:pt idx="4">
                  <c:v>73.7</c:v>
                </c:pt>
                <c:pt idx="5">
                  <c:v>69.3</c:v>
                </c:pt>
                <c:pt idx="6">
                  <c:v>64.3</c:v>
                </c:pt>
                <c:pt idx="7">
                  <c:v>65.7</c:v>
                </c:pt>
                <c:pt idx="8">
                  <c:v>66.400000000000006</c:v>
                </c:pt>
                <c:pt idx="9">
                  <c:v>63.7</c:v>
                </c:pt>
                <c:pt idx="10">
                  <c:v>63</c:v>
                </c:pt>
                <c:pt idx="11">
                  <c:v>64.400000000000006</c:v>
                </c:pt>
                <c:pt idx="12">
                  <c:v>67.5</c:v>
                </c:pt>
                <c:pt idx="13">
                  <c:v>63.6</c:v>
                </c:pt>
                <c:pt idx="14">
                  <c:v>63</c:v>
                </c:pt>
                <c:pt idx="15">
                  <c:v>63.8</c:v>
                </c:pt>
                <c:pt idx="16">
                  <c:v>66.099999999999994</c:v>
                </c:pt>
                <c:pt idx="17">
                  <c:v>63.1</c:v>
                </c:pt>
                <c:pt idx="18">
                  <c:v>62.8</c:v>
                </c:pt>
                <c:pt idx="19">
                  <c:v>59.7</c:v>
                </c:pt>
                <c:pt idx="20">
                  <c:v>60.9</c:v>
                </c:pt>
                <c:pt idx="21">
                  <c:v>59.6</c:v>
                </c:pt>
                <c:pt idx="22">
                  <c:v>59.1</c:v>
                </c:pt>
                <c:pt idx="23">
                  <c:v>60.1</c:v>
                </c:pt>
                <c:pt idx="24">
                  <c:v>61.6</c:v>
                </c:pt>
                <c:pt idx="25">
                  <c:v>57.4</c:v>
                </c:pt>
                <c:pt idx="26">
                  <c:v>56.9</c:v>
                </c:pt>
                <c:pt idx="27">
                  <c:v>56.9</c:v>
                </c:pt>
                <c:pt idx="28">
                  <c:v>62.6</c:v>
                </c:pt>
                <c:pt idx="29">
                  <c:v>60.9</c:v>
                </c:pt>
                <c:pt idx="30">
                  <c:v>63.6</c:v>
                </c:pt>
                <c:pt idx="31">
                  <c:v>63.2</c:v>
                </c:pt>
                <c:pt idx="32">
                  <c:v>66</c:v>
                </c:pt>
                <c:pt idx="33">
                  <c:v>64.900000000000006</c:v>
                </c:pt>
                <c:pt idx="34">
                  <c:v>63.3</c:v>
                </c:pt>
                <c:pt idx="35">
                  <c:v>63.3</c:v>
                </c:pt>
                <c:pt idx="36">
                  <c:v>63.1</c:v>
                </c:pt>
                <c:pt idx="37">
                  <c:v>56.6</c:v>
                </c:pt>
                <c:pt idx="38">
                  <c:v>56.6</c:v>
                </c:pt>
                <c:pt idx="39">
                  <c:v>54.2</c:v>
                </c:pt>
                <c:pt idx="40">
                  <c:v>56.9</c:v>
                </c:pt>
                <c:pt idx="41">
                  <c:v>42.8</c:v>
                </c:pt>
                <c:pt idx="42">
                  <c:v>42.2</c:v>
                </c:pt>
                <c:pt idx="43">
                  <c:v>38.1</c:v>
                </c:pt>
                <c:pt idx="44">
                  <c:v>45.6</c:v>
                </c:pt>
                <c:pt idx="45">
                  <c:v>40.5</c:v>
                </c:pt>
                <c:pt idx="46">
                  <c:v>37.4</c:v>
                </c:pt>
                <c:pt idx="47">
                  <c:v>37.700000000000003</c:v>
                </c:pt>
              </c:numCache>
            </c:numRef>
          </c:val>
          <c:smooth val="0"/>
          <c:extLst>
            <c:ext xmlns:c16="http://schemas.microsoft.com/office/drawing/2014/chart" uri="{C3380CC4-5D6E-409C-BE32-E72D297353CC}">
              <c16:uniqueId val="{00000001-8E38-4307-B721-3DFE94BAA37B}"/>
            </c:ext>
          </c:extLst>
        </c:ser>
        <c:dLbls>
          <c:showLegendKey val="0"/>
          <c:showVal val="0"/>
          <c:showCatName val="0"/>
          <c:showSerName val="0"/>
          <c:showPercent val="0"/>
          <c:showBubbleSize val="0"/>
        </c:dLbls>
        <c:marker val="1"/>
        <c:smooth val="0"/>
        <c:axId val="460226591"/>
        <c:axId val="1"/>
      </c:lineChart>
      <c:lineChart>
        <c:grouping val="standard"/>
        <c:varyColors val="0"/>
        <c:ser>
          <c:idx val="2"/>
          <c:order val="2"/>
          <c:tx>
            <c:v>Median Price Austin MSA</c:v>
          </c:tx>
          <c:spPr>
            <a:ln w="34925">
              <a:solidFill>
                <a:schemeClr val="accent3"/>
              </a:solidFill>
              <a:prstDash val="solid"/>
            </a:ln>
          </c:spPr>
          <c:marker>
            <c:symbol val="circle"/>
            <c:size val="6"/>
            <c:spPr>
              <a:solidFill>
                <a:schemeClr val="accent3">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(Discontinued)'!$B$126:$B$173</c:f>
              <c:numCache>
                <c:formatCode>_(* #,##0_);_(* \(#,##0\);_(* "-"??_);_(@_)</c:formatCode>
                <c:ptCount val="48"/>
                <c:pt idx="0">
                  <c:v>184000</c:v>
                </c:pt>
                <c:pt idx="1">
                  <c:v>224000</c:v>
                </c:pt>
                <c:pt idx="2">
                  <c:v>205000</c:v>
                </c:pt>
                <c:pt idx="3">
                  <c:v>201000</c:v>
                </c:pt>
                <c:pt idx="4">
                  <c:v>211000</c:v>
                </c:pt>
                <c:pt idx="5">
                  <c:v>231000</c:v>
                </c:pt>
                <c:pt idx="6">
                  <c:v>224000</c:v>
                </c:pt>
                <c:pt idx="7">
                  <c:v>225000</c:v>
                </c:pt>
                <c:pt idx="8">
                  <c:v>247000</c:v>
                </c:pt>
                <c:pt idx="9">
                  <c:v>243000</c:v>
                </c:pt>
                <c:pt idx="10">
                  <c:v>244000</c:v>
                </c:pt>
                <c:pt idx="11">
                  <c:v>244000</c:v>
                </c:pt>
                <c:pt idx="12">
                  <c:v>245000</c:v>
                </c:pt>
                <c:pt idx="13">
                  <c:v>262000</c:v>
                </c:pt>
                <c:pt idx="14">
                  <c:v>261000</c:v>
                </c:pt>
                <c:pt idx="15">
                  <c:v>266000</c:v>
                </c:pt>
                <c:pt idx="16">
                  <c:v>270000</c:v>
                </c:pt>
                <c:pt idx="17">
                  <c:v>284000</c:v>
                </c:pt>
                <c:pt idx="18">
                  <c:v>280000</c:v>
                </c:pt>
                <c:pt idx="19">
                  <c:v>280000</c:v>
                </c:pt>
                <c:pt idx="20">
                  <c:v>285000</c:v>
                </c:pt>
                <c:pt idx="21">
                  <c:v>301000</c:v>
                </c:pt>
                <c:pt idx="22">
                  <c:v>293000</c:v>
                </c:pt>
                <c:pt idx="23">
                  <c:v>293000</c:v>
                </c:pt>
                <c:pt idx="24">
                  <c:v>295000</c:v>
                </c:pt>
                <c:pt idx="25">
                  <c:v>311000</c:v>
                </c:pt>
                <c:pt idx="26">
                  <c:v>303000</c:v>
                </c:pt>
                <c:pt idx="27">
                  <c:v>300000</c:v>
                </c:pt>
                <c:pt idx="28">
                  <c:v>303000</c:v>
                </c:pt>
                <c:pt idx="29">
                  <c:v>323000</c:v>
                </c:pt>
                <c:pt idx="30">
                  <c:v>319000</c:v>
                </c:pt>
                <c:pt idx="31">
                  <c:v>313000</c:v>
                </c:pt>
                <c:pt idx="32">
                  <c:v>313000</c:v>
                </c:pt>
                <c:pt idx="33">
                  <c:v>335000</c:v>
                </c:pt>
                <c:pt idx="34">
                  <c:v>340000</c:v>
                </c:pt>
                <c:pt idx="35">
                  <c:v>338000</c:v>
                </c:pt>
                <c:pt idx="36">
                  <c:v>341000</c:v>
                </c:pt>
                <c:pt idx="37">
                  <c:v>398000</c:v>
                </c:pt>
                <c:pt idx="38">
                  <c:v>401000</c:v>
                </c:pt>
                <c:pt idx="39">
                  <c:v>414000</c:v>
                </c:pt>
                <c:pt idx="40">
                  <c:v>449000</c:v>
                </c:pt>
                <c:pt idx="41">
                  <c:v>467000</c:v>
                </c:pt>
                <c:pt idx="42">
                  <c:v>460000</c:v>
                </c:pt>
                <c:pt idx="43">
                  <c:v>449000</c:v>
                </c:pt>
                <c:pt idx="44">
                  <c:v>440000</c:v>
                </c:pt>
                <c:pt idx="45">
                  <c:v>450000</c:v>
                </c:pt>
                <c:pt idx="46">
                  <c:v>436000</c:v>
                </c:pt>
                <c:pt idx="47">
                  <c:v>417000</c:v>
                </c:pt>
              </c:numCache>
            </c:numRef>
          </c:val>
          <c:smooth val="0"/>
          <c:extLst>
            <c:ext xmlns:c16="http://schemas.microsoft.com/office/drawing/2014/chart" uri="{C3380CC4-5D6E-409C-BE32-E72D297353CC}">
              <c16:uniqueId val="{00000002-8E38-4307-B721-3DFE94BAA37B}"/>
            </c:ext>
          </c:extLst>
        </c:ser>
        <c:ser>
          <c:idx val="3"/>
          <c:order val="3"/>
          <c:tx>
            <c:v>Median Price United States</c:v>
          </c:tx>
          <c:spPr>
            <a:ln w="34925">
              <a:solidFill>
                <a:schemeClr val="accent6"/>
              </a:solidFill>
              <a:prstDash val="solid"/>
            </a:ln>
          </c:spPr>
          <c:marker>
            <c:symbol val="circle"/>
            <c:size val="6"/>
            <c:spPr>
              <a:solidFill>
                <a:schemeClr val="accent6">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(Discontinued)'!$E$126:$E$173</c:f>
              <c:numCache>
                <c:formatCode>_(* #,##0_);_(* \(#,##0\);_(* "-"??_);_(@_)</c:formatCode>
                <c:ptCount val="48"/>
                <c:pt idx="0">
                  <c:v>161000</c:v>
                </c:pt>
                <c:pt idx="1">
                  <c:v>183000</c:v>
                </c:pt>
                <c:pt idx="2">
                  <c:v>187000</c:v>
                </c:pt>
                <c:pt idx="3">
                  <c:v>186000</c:v>
                </c:pt>
                <c:pt idx="4">
                  <c:v>182000</c:v>
                </c:pt>
                <c:pt idx="5">
                  <c:v>200000</c:v>
                </c:pt>
                <c:pt idx="6">
                  <c:v>210000</c:v>
                </c:pt>
                <c:pt idx="7">
                  <c:v>203000</c:v>
                </c:pt>
                <c:pt idx="8">
                  <c:v>193000</c:v>
                </c:pt>
                <c:pt idx="9">
                  <c:v>211000</c:v>
                </c:pt>
                <c:pt idx="10">
                  <c:v>220000</c:v>
                </c:pt>
                <c:pt idx="11">
                  <c:v>214000</c:v>
                </c:pt>
                <c:pt idx="12">
                  <c:v>210000</c:v>
                </c:pt>
                <c:pt idx="13">
                  <c:v>230000</c:v>
                </c:pt>
                <c:pt idx="14">
                  <c:v>231000</c:v>
                </c:pt>
                <c:pt idx="15">
                  <c:v>226000</c:v>
                </c:pt>
                <c:pt idx="16">
                  <c:v>223000</c:v>
                </c:pt>
                <c:pt idx="17">
                  <c:v>240000</c:v>
                </c:pt>
                <c:pt idx="18">
                  <c:v>247000</c:v>
                </c:pt>
                <c:pt idx="19">
                  <c:v>250000</c:v>
                </c:pt>
                <c:pt idx="20">
                  <c:v>245000</c:v>
                </c:pt>
                <c:pt idx="21">
                  <c:v>256000</c:v>
                </c:pt>
                <c:pt idx="22">
                  <c:v>260000</c:v>
                </c:pt>
                <c:pt idx="23">
                  <c:v>255000</c:v>
                </c:pt>
                <c:pt idx="24">
                  <c:v>252000</c:v>
                </c:pt>
                <c:pt idx="25">
                  <c:v>265000</c:v>
                </c:pt>
                <c:pt idx="26">
                  <c:v>268000</c:v>
                </c:pt>
                <c:pt idx="27">
                  <c:v>262500</c:v>
                </c:pt>
                <c:pt idx="28">
                  <c:v>260000</c:v>
                </c:pt>
                <c:pt idx="29">
                  <c:v>280000</c:v>
                </c:pt>
                <c:pt idx="30">
                  <c:v>280000</c:v>
                </c:pt>
                <c:pt idx="31">
                  <c:v>279000</c:v>
                </c:pt>
                <c:pt idx="32">
                  <c:v>280000</c:v>
                </c:pt>
                <c:pt idx="33">
                  <c:v>300000</c:v>
                </c:pt>
                <c:pt idx="34">
                  <c:v>313000</c:v>
                </c:pt>
                <c:pt idx="35">
                  <c:v>320000</c:v>
                </c:pt>
                <c:pt idx="36">
                  <c:v>320000</c:v>
                </c:pt>
                <c:pt idx="37">
                  <c:v>350000</c:v>
                </c:pt>
                <c:pt idx="38">
                  <c:v>355000</c:v>
                </c:pt>
                <c:pt idx="39">
                  <c:v>360000</c:v>
                </c:pt>
                <c:pt idx="40">
                  <c:v>365000</c:v>
                </c:pt>
                <c:pt idx="41">
                  <c:v>390000</c:v>
                </c:pt>
                <c:pt idx="42">
                  <c:v>380000</c:v>
                </c:pt>
                <c:pt idx="43">
                  <c:v>370000</c:v>
                </c:pt>
                <c:pt idx="44">
                  <c:v>365000</c:v>
                </c:pt>
                <c:pt idx="45">
                  <c:v>388000</c:v>
                </c:pt>
                <c:pt idx="46">
                  <c:v>388000</c:v>
                </c:pt>
                <c:pt idx="47">
                  <c:v>375000</c:v>
                </c:pt>
              </c:numCache>
            </c:numRef>
          </c:val>
          <c:smooth val="0"/>
          <c:extLst>
            <c:ext xmlns:c16="http://schemas.microsoft.com/office/drawing/2014/chart" uri="{C3380CC4-5D6E-409C-BE32-E72D297353CC}">
              <c16:uniqueId val="{00000003-8E38-4307-B721-3DFE94BAA37B}"/>
            </c:ext>
          </c:extLst>
        </c:ser>
        <c:dLbls>
          <c:showLegendKey val="0"/>
          <c:showVal val="0"/>
          <c:showCatName val="0"/>
          <c:showSerName val="0"/>
          <c:showPercent val="0"/>
          <c:showBubbleSize val="0"/>
        </c:dLbls>
        <c:marker val="1"/>
        <c:smooth val="0"/>
        <c:axId val="3"/>
        <c:axId val="4"/>
      </c:lineChart>
      <c:catAx>
        <c:axId val="460226591"/>
        <c:scaling>
          <c:orientation val="minMax"/>
        </c:scaling>
        <c:delete val="0"/>
        <c:axPos val="b"/>
        <c:majorGridlines/>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tickMarkSkip val="4"/>
        <c:noMultiLvlLbl val="0"/>
      </c:catAx>
      <c:valAx>
        <c:axId val="1"/>
        <c:scaling>
          <c:orientation val="minMax"/>
          <c:max val="100"/>
          <c:min val="0"/>
        </c:scaling>
        <c:delete val="0"/>
        <c:axPos val="l"/>
        <c:majorGridlines/>
        <c:title>
          <c:tx>
            <c:rich>
              <a:bodyPr/>
              <a:lstStyle/>
              <a:p>
                <a:pPr>
                  <a:defRPr sz="1200" b="0" i="0" u="none" strike="noStrike" baseline="0">
                    <a:solidFill>
                      <a:srgbClr val="000000"/>
                    </a:solidFill>
                    <a:latin typeface="Calibri"/>
                    <a:ea typeface="Calibri"/>
                    <a:cs typeface="Calibri"/>
                  </a:defRPr>
                </a:pPr>
                <a:r>
                  <a:rPr lang="en-US"/>
                  <a:t>Housing Opportunity Index (Percent)</a:t>
                </a:r>
              </a:p>
            </c:rich>
          </c:tx>
          <c:overlay val="0"/>
        </c:title>
        <c:numFmt formatCode="General"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26591"/>
        <c:crosses val="autoZero"/>
        <c:crossBetween val="between"/>
        <c:majorUnit val="2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00"/>
          <c:min val="100000"/>
        </c:scaling>
        <c:delete val="0"/>
        <c:axPos val="r"/>
        <c:title>
          <c:tx>
            <c:rich>
              <a:bodyPr rot="5400000" vert="horz"/>
              <a:lstStyle/>
              <a:p>
                <a:pPr algn="ctr">
                  <a:defRPr sz="1200" b="0" i="0" u="none" strike="noStrike" baseline="0">
                    <a:solidFill>
                      <a:srgbClr val="000000"/>
                    </a:solidFill>
                    <a:latin typeface="Calibri"/>
                    <a:ea typeface="Calibri"/>
                    <a:cs typeface="Calibri"/>
                  </a:defRPr>
                </a:pPr>
                <a:r>
                  <a:rPr lang="en-US"/>
                  <a:t>Median Home Price</a:t>
                </a:r>
              </a:p>
            </c:rich>
          </c:tx>
          <c:overlay val="0"/>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
        <c:crosses val="max"/>
        <c:crossBetween val="between"/>
        <c:majorUnit val="100000"/>
      </c:valAx>
    </c:plotArea>
    <c:legend>
      <c:legendPos val="t"/>
      <c:overlay val="0"/>
      <c:txPr>
        <a:bodyPr/>
        <a:lstStyle/>
        <a:p>
          <a:pPr>
            <a:defRPr sz="101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73830" cy="6258128"/>
    <xdr:graphicFrame macro="">
      <xdr:nvGraphicFramePr>
        <xdr:cNvPr id="2" name="Chart 1">
          <a:extLst>
            <a:ext uri="{FF2B5EF4-FFF2-40B4-BE49-F238E27FC236}">
              <a16:creationId xmlns:a16="http://schemas.microsoft.com/office/drawing/2014/main" id="{4E9F61B2-D52D-4983-8234-7A9B215A46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5557" cy="6264639"/>
    <xdr:graphicFrame macro="">
      <xdr:nvGraphicFramePr>
        <xdr:cNvPr id="2" name="Chart 1">
          <a:extLst>
            <a:ext uri="{FF2B5EF4-FFF2-40B4-BE49-F238E27FC236}">
              <a16:creationId xmlns:a16="http://schemas.microsoft.com/office/drawing/2014/main" id="{01BAF8EB-4AC8-429C-900D-B7949949B3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3830" cy="6258128"/>
    <xdr:graphicFrame macro="">
      <xdr:nvGraphicFramePr>
        <xdr:cNvPr id="2" name="Chart 1">
          <a:extLst>
            <a:ext uri="{FF2B5EF4-FFF2-40B4-BE49-F238E27FC236}">
              <a16:creationId xmlns:a16="http://schemas.microsoft.com/office/drawing/2014/main" id="{B22256E7-D33F-419F-8D01-920F35313C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5" Type="http://schemas.openxmlformats.org/officeDocument/2006/relationships/printerSettings" Target="../printerSettings/printerSettings1.bin"/><Relationship Id="rId4"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nahb.org/news-and-economics/housing-economics/indices/cost-of-housing-index" TargetMode="External"/><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4"/>
  <sheetViews>
    <sheetView tabSelected="1" zoomScaleNormal="100" workbookViewId="0">
      <pane xSplit="1" ySplit="8" topLeftCell="B339" activePane="bottomRight" state="frozen"/>
      <selection pane="topRight" activeCell="B1" sqref="B1"/>
      <selection pane="bottomLeft" activeCell="A9" sqref="A9"/>
      <selection pane="bottomRight" activeCell="G346" sqref="G346"/>
    </sheetView>
  </sheetViews>
  <sheetFormatPr defaultColWidth="8.88671875" defaultRowHeight="12.75" x14ac:dyDescent="0.2"/>
  <cols>
    <col min="1" max="1" width="12.21875" style="23" customWidth="1"/>
    <col min="2" max="2" width="7.109375" style="23" customWidth="1"/>
    <col min="3" max="3" width="10.21875" style="20" customWidth="1"/>
    <col min="4" max="5" width="7.109375" style="20" customWidth="1"/>
    <col min="6" max="6" width="7.109375" style="23" customWidth="1"/>
    <col min="7" max="8" width="7.109375" style="24" customWidth="1"/>
    <col min="9" max="9" width="10" style="24" customWidth="1"/>
    <col min="10" max="13" width="7.109375" style="24" customWidth="1"/>
    <col min="14" max="14" width="7.109375" style="23" customWidth="1"/>
    <col min="15" max="15" width="11.6640625" style="23" customWidth="1"/>
    <col min="16" max="18" width="7.109375" style="20" customWidth="1"/>
    <col min="19" max="19" width="7.109375" style="22" customWidth="1"/>
    <col min="20" max="16384" width="8.88671875" style="1"/>
  </cols>
  <sheetData>
    <row r="1" spans="1:19" s="32" customFormat="1" ht="14.25" x14ac:dyDescent="0.25">
      <c r="A1" s="98" t="s">
        <v>0</v>
      </c>
      <c r="B1" s="98"/>
      <c r="C1" s="98"/>
      <c r="D1" s="98"/>
      <c r="E1" s="98"/>
      <c r="F1" s="98"/>
      <c r="G1" s="98"/>
      <c r="H1" s="98"/>
      <c r="I1" s="98"/>
      <c r="J1" s="98"/>
      <c r="K1" s="98"/>
      <c r="L1" s="98"/>
      <c r="M1" s="98"/>
      <c r="N1" s="98"/>
      <c r="O1" s="98"/>
      <c r="P1" s="98"/>
      <c r="Q1" s="98"/>
      <c r="R1" s="98"/>
      <c r="S1" s="98"/>
    </row>
    <row r="2" spans="1:19" s="32" customFormat="1" ht="15" customHeight="1" x14ac:dyDescent="0.25">
      <c r="A2" s="43" t="s">
        <v>1</v>
      </c>
      <c r="B2" s="99" t="s">
        <v>2</v>
      </c>
      <c r="C2" s="99"/>
      <c r="D2" s="99"/>
      <c r="E2" s="99"/>
      <c r="F2" s="99"/>
      <c r="G2" s="99"/>
      <c r="H2" s="44"/>
      <c r="I2" s="45"/>
      <c r="J2" s="45"/>
      <c r="K2" s="45"/>
      <c r="L2" s="45"/>
      <c r="M2" s="45"/>
      <c r="N2" s="35"/>
      <c r="O2" s="35"/>
      <c r="P2" s="46"/>
      <c r="Q2" s="46"/>
      <c r="R2" s="46"/>
      <c r="S2" s="47"/>
    </row>
    <row r="3" spans="1:19" s="32" customFormat="1" ht="12.75" customHeight="1" x14ac:dyDescent="0.25">
      <c r="A3" s="43"/>
      <c r="B3" s="107" t="s">
        <v>3</v>
      </c>
      <c r="C3" s="107"/>
      <c r="D3" s="107"/>
      <c r="E3" s="107"/>
      <c r="F3" s="107"/>
      <c r="G3" s="107"/>
      <c r="H3" s="44"/>
      <c r="I3" s="45"/>
      <c r="J3" s="45"/>
      <c r="K3" s="45"/>
      <c r="L3" s="45"/>
      <c r="M3" s="45"/>
      <c r="N3" s="35"/>
      <c r="O3" s="35"/>
      <c r="P3" s="46"/>
      <c r="Q3" s="46"/>
      <c r="R3" s="46"/>
      <c r="S3" s="47"/>
    </row>
    <row r="4" spans="1:19" s="32" customFormat="1" ht="12.75" customHeight="1" x14ac:dyDescent="0.25">
      <c r="A4" s="43"/>
      <c r="B4" s="107" t="s">
        <v>4</v>
      </c>
      <c r="C4" s="107"/>
      <c r="D4" s="107"/>
      <c r="E4" s="107"/>
      <c r="F4" s="107"/>
      <c r="G4" s="107"/>
      <c r="H4" s="44"/>
      <c r="I4" s="45"/>
      <c r="J4" s="45"/>
      <c r="K4" s="45"/>
      <c r="L4" s="45"/>
      <c r="M4" s="45"/>
      <c r="N4" s="35"/>
      <c r="O4" s="35"/>
      <c r="P4" s="46"/>
      <c r="Q4" s="46"/>
      <c r="R4" s="46"/>
      <c r="S4" s="47"/>
    </row>
    <row r="5" spans="1:19" s="32" customFormat="1" ht="12.75" customHeight="1" x14ac:dyDescent="0.25">
      <c r="A5" s="43"/>
      <c r="B5" s="100" t="s">
        <v>5</v>
      </c>
      <c r="C5" s="101"/>
      <c r="D5" s="101"/>
      <c r="E5" s="101"/>
      <c r="F5" s="101"/>
      <c r="G5" s="101"/>
      <c r="H5" s="44"/>
      <c r="I5" s="45"/>
      <c r="J5" s="45"/>
      <c r="K5" s="45"/>
      <c r="L5" s="45"/>
      <c r="M5" s="45"/>
      <c r="N5" s="35"/>
      <c r="O5" s="35"/>
      <c r="P5" s="46"/>
      <c r="Q5" s="46"/>
      <c r="R5" s="46"/>
      <c r="S5" s="47"/>
    </row>
    <row r="6" spans="1:19" s="32" customFormat="1" ht="12.75" customHeight="1" x14ac:dyDescent="0.25">
      <c r="A6" s="48" t="s">
        <v>6</v>
      </c>
      <c r="B6" s="102" t="s">
        <v>522</v>
      </c>
      <c r="C6" s="103"/>
      <c r="D6" s="103"/>
      <c r="E6" s="103"/>
      <c r="F6" s="103"/>
      <c r="G6" s="103"/>
      <c r="H6" s="44"/>
      <c r="I6" s="45"/>
      <c r="J6" s="45"/>
      <c r="K6" s="45"/>
      <c r="L6" s="45"/>
      <c r="M6" s="45"/>
      <c r="N6" s="35"/>
      <c r="O6" s="35"/>
      <c r="P6" s="46"/>
      <c r="Q6" s="46"/>
      <c r="R6" s="46"/>
      <c r="S6" s="47"/>
    </row>
    <row r="7" spans="1:19" s="50" customFormat="1" ht="18.75" x14ac:dyDescent="0.35">
      <c r="A7" s="49"/>
      <c r="B7" s="105" t="s">
        <v>7</v>
      </c>
      <c r="C7" s="105"/>
      <c r="D7" s="105"/>
      <c r="E7" s="105"/>
      <c r="F7" s="105"/>
      <c r="G7" s="105"/>
      <c r="H7" s="106" t="s">
        <v>8</v>
      </c>
      <c r="I7" s="106"/>
      <c r="J7" s="106"/>
      <c r="K7" s="106"/>
      <c r="L7" s="106"/>
      <c r="M7" s="106"/>
      <c r="N7" s="104" t="s">
        <v>9</v>
      </c>
      <c r="O7" s="104"/>
      <c r="P7" s="104"/>
      <c r="Q7" s="104"/>
      <c r="R7" s="104"/>
      <c r="S7" s="104"/>
    </row>
    <row r="8" spans="1:19" s="32" customFormat="1" ht="38.25" x14ac:dyDescent="0.25">
      <c r="A8" s="35"/>
      <c r="B8" s="51" t="s">
        <v>10</v>
      </c>
      <c r="C8" s="51" t="s">
        <v>11</v>
      </c>
      <c r="D8" s="51" t="s">
        <v>12</v>
      </c>
      <c r="E8" s="51" t="s">
        <v>13</v>
      </c>
      <c r="F8" s="51" t="s">
        <v>14</v>
      </c>
      <c r="G8" s="52" t="s">
        <v>15</v>
      </c>
      <c r="H8" s="51" t="s">
        <v>10</v>
      </c>
      <c r="I8" s="51" t="s">
        <v>11</v>
      </c>
      <c r="J8" s="51" t="s">
        <v>12</v>
      </c>
      <c r="K8" s="51" t="s">
        <v>13</v>
      </c>
      <c r="L8" s="51" t="s">
        <v>14</v>
      </c>
      <c r="M8" s="53" t="s">
        <v>15</v>
      </c>
      <c r="N8" s="51" t="s">
        <v>16</v>
      </c>
      <c r="O8" s="51" t="s">
        <v>17</v>
      </c>
      <c r="P8" s="51" t="s">
        <v>18</v>
      </c>
      <c r="Q8" s="51" t="s">
        <v>13</v>
      </c>
      <c r="R8" s="51" t="s">
        <v>14</v>
      </c>
      <c r="S8" s="53" t="s">
        <v>15</v>
      </c>
    </row>
    <row r="9" spans="1:19" s="60" customFormat="1" ht="13.5" x14ac:dyDescent="0.25">
      <c r="A9" s="54">
        <v>1990</v>
      </c>
      <c r="B9" s="55">
        <v>7068</v>
      </c>
      <c r="C9" s="55">
        <v>579669083</v>
      </c>
      <c r="D9" s="55">
        <v>82013</v>
      </c>
      <c r="E9" s="55">
        <v>72252</v>
      </c>
      <c r="F9" s="55">
        <v>4412</v>
      </c>
      <c r="G9" s="56">
        <v>6.52</v>
      </c>
      <c r="H9" s="55">
        <v>103344</v>
      </c>
      <c r="I9" s="55">
        <v>8868486663</v>
      </c>
      <c r="J9" s="55">
        <v>85815</v>
      </c>
      <c r="K9" s="55">
        <v>68470</v>
      </c>
      <c r="L9" s="55">
        <v>102813</v>
      </c>
      <c r="M9" s="71">
        <v>10.59</v>
      </c>
      <c r="N9" s="57"/>
      <c r="O9" s="57"/>
      <c r="P9" s="57"/>
      <c r="Q9" s="58"/>
      <c r="R9" s="57"/>
      <c r="S9" s="59"/>
    </row>
    <row r="10" spans="1:19" s="60" customFormat="1" ht="13.5" x14ac:dyDescent="0.25">
      <c r="A10" s="54">
        <v>1991</v>
      </c>
      <c r="B10" s="55">
        <v>7485</v>
      </c>
      <c r="C10" s="55">
        <v>661674435</v>
      </c>
      <c r="D10" s="55">
        <v>88400</v>
      </c>
      <c r="E10" s="55">
        <v>75865</v>
      </c>
      <c r="F10" s="55">
        <v>3552</v>
      </c>
      <c r="G10" s="56">
        <v>4.62</v>
      </c>
      <c r="H10" s="55">
        <v>102789</v>
      </c>
      <c r="I10" s="55">
        <v>9023993917</v>
      </c>
      <c r="J10" s="55">
        <v>87791</v>
      </c>
      <c r="K10" s="55">
        <v>71656</v>
      </c>
      <c r="L10" s="55">
        <v>96551</v>
      </c>
      <c r="M10" s="71">
        <v>9.7899999999999991</v>
      </c>
      <c r="N10" s="57"/>
      <c r="O10" s="57"/>
      <c r="P10" s="57"/>
      <c r="Q10" s="58"/>
      <c r="R10" s="57"/>
      <c r="S10" s="59"/>
    </row>
    <row r="11" spans="1:19" s="60" customFormat="1" ht="13.5" x14ac:dyDescent="0.25">
      <c r="A11" s="54">
        <v>1992</v>
      </c>
      <c r="B11" s="55">
        <v>8389</v>
      </c>
      <c r="C11" s="55">
        <v>832936284</v>
      </c>
      <c r="D11" s="55">
        <v>99289</v>
      </c>
      <c r="E11" s="55">
        <v>82929</v>
      </c>
      <c r="F11" s="55">
        <v>3020</v>
      </c>
      <c r="G11" s="56">
        <v>3.6</v>
      </c>
      <c r="H11" s="55">
        <v>110830</v>
      </c>
      <c r="I11" s="55">
        <v>10195442651</v>
      </c>
      <c r="J11" s="55">
        <v>91991</v>
      </c>
      <c r="K11" s="55">
        <v>75525</v>
      </c>
      <c r="L11" s="55">
        <v>92153</v>
      </c>
      <c r="M11" s="71">
        <v>8.81</v>
      </c>
      <c r="N11" s="57"/>
      <c r="O11" s="57"/>
      <c r="P11" s="57"/>
      <c r="Q11" s="58"/>
      <c r="R11" s="57"/>
      <c r="S11" s="59"/>
    </row>
    <row r="12" spans="1:19" s="60" customFormat="1" ht="13.5" x14ac:dyDescent="0.25">
      <c r="A12" s="54">
        <v>1993</v>
      </c>
      <c r="B12" s="55">
        <v>9784</v>
      </c>
      <c r="C12" s="55">
        <v>1076687995</v>
      </c>
      <c r="D12" s="55">
        <v>110045</v>
      </c>
      <c r="E12" s="55">
        <v>90949</v>
      </c>
      <c r="F12" s="55">
        <v>2860</v>
      </c>
      <c r="G12" s="56">
        <v>3.24</v>
      </c>
      <c r="H12" s="55">
        <v>120749</v>
      </c>
      <c r="I12" s="55">
        <v>11816870835</v>
      </c>
      <c r="J12" s="55">
        <v>97863</v>
      </c>
      <c r="K12" s="55">
        <v>78396</v>
      </c>
      <c r="L12" s="55">
        <v>88265</v>
      </c>
      <c r="M12" s="71">
        <v>7.84</v>
      </c>
      <c r="N12" s="57"/>
      <c r="O12" s="57"/>
      <c r="P12" s="57"/>
      <c r="Q12" s="58"/>
      <c r="R12" s="57"/>
      <c r="S12" s="59"/>
    </row>
    <row r="13" spans="1:19" s="60" customFormat="1" ht="13.5" x14ac:dyDescent="0.25">
      <c r="A13" s="54">
        <v>1994</v>
      </c>
      <c r="B13" s="55">
        <v>10418</v>
      </c>
      <c r="C13" s="55">
        <v>1207051547</v>
      </c>
      <c r="D13" s="55">
        <v>115862</v>
      </c>
      <c r="E13" s="55">
        <v>95158</v>
      </c>
      <c r="F13" s="55">
        <v>3645</v>
      </c>
      <c r="G13" s="56">
        <v>3.9</v>
      </c>
      <c r="H13" s="55">
        <v>126525</v>
      </c>
      <c r="I13" s="55">
        <v>12773127612</v>
      </c>
      <c r="J13" s="55">
        <v>100953</v>
      </c>
      <c r="K13" s="55">
        <v>80294</v>
      </c>
      <c r="L13" s="55">
        <v>81379</v>
      </c>
      <c r="M13" s="71">
        <v>7.33</v>
      </c>
      <c r="N13" s="57"/>
      <c r="O13" s="57"/>
      <c r="P13" s="57"/>
      <c r="Q13" s="58"/>
      <c r="R13" s="57"/>
      <c r="S13" s="59"/>
    </row>
    <row r="14" spans="1:19" s="60" customFormat="1" ht="13.5" x14ac:dyDescent="0.25">
      <c r="A14" s="54">
        <v>1995</v>
      </c>
      <c r="B14" s="55">
        <v>11291</v>
      </c>
      <c r="C14" s="55">
        <v>1369678517</v>
      </c>
      <c r="D14" s="55">
        <v>121307</v>
      </c>
      <c r="E14" s="55">
        <v>100025</v>
      </c>
      <c r="F14" s="55">
        <v>3778</v>
      </c>
      <c r="G14" s="56">
        <v>3.77</v>
      </c>
      <c r="H14" s="55">
        <v>126279</v>
      </c>
      <c r="I14" s="55">
        <v>13007453162</v>
      </c>
      <c r="J14" s="55">
        <v>103005</v>
      </c>
      <c r="K14" s="55">
        <v>81851</v>
      </c>
      <c r="L14" s="55">
        <v>85283</v>
      </c>
      <c r="M14" s="71">
        <v>7.51</v>
      </c>
      <c r="N14" s="57"/>
      <c r="O14" s="57"/>
      <c r="P14" s="57"/>
      <c r="Q14" s="58"/>
      <c r="R14" s="57"/>
      <c r="S14" s="59"/>
    </row>
    <row r="15" spans="1:19" s="60" customFormat="1" ht="13.5" x14ac:dyDescent="0.25">
      <c r="A15" s="54">
        <v>1996</v>
      </c>
      <c r="B15" s="55">
        <v>12406</v>
      </c>
      <c r="C15" s="55">
        <v>1596046324</v>
      </c>
      <c r="D15" s="55">
        <v>128651</v>
      </c>
      <c r="E15" s="55">
        <v>107884</v>
      </c>
      <c r="F15" s="55">
        <v>5126</v>
      </c>
      <c r="G15" s="56">
        <v>4.9400000000000004</v>
      </c>
      <c r="H15" s="55">
        <v>142940</v>
      </c>
      <c r="I15" s="55">
        <v>15624853648</v>
      </c>
      <c r="J15" s="55">
        <v>109310</v>
      </c>
      <c r="K15" s="55">
        <v>86462</v>
      </c>
      <c r="L15" s="55">
        <v>91193</v>
      </c>
      <c r="M15" s="71">
        <v>7.11</v>
      </c>
      <c r="N15" s="57"/>
      <c r="O15" s="57"/>
      <c r="P15" s="57"/>
      <c r="Q15" s="58"/>
      <c r="R15" s="57"/>
      <c r="S15" s="59"/>
    </row>
    <row r="16" spans="1:19" s="60" customFormat="1" ht="13.5" x14ac:dyDescent="0.25">
      <c r="A16" s="54">
        <v>1997</v>
      </c>
      <c r="B16" s="55">
        <v>12253</v>
      </c>
      <c r="C16" s="55">
        <v>1689013906</v>
      </c>
      <c r="D16" s="55">
        <v>137844</v>
      </c>
      <c r="E16" s="55">
        <v>111819</v>
      </c>
      <c r="F16" s="55">
        <v>5344</v>
      </c>
      <c r="G16" s="56">
        <v>4.29</v>
      </c>
      <c r="H16" s="55">
        <v>151861</v>
      </c>
      <c r="I16" s="55">
        <v>17685408333</v>
      </c>
      <c r="J16" s="55">
        <v>116457</v>
      </c>
      <c r="K16" s="55">
        <v>90879</v>
      </c>
      <c r="L16" s="55">
        <v>88854</v>
      </c>
      <c r="M16" s="71">
        <v>6.3</v>
      </c>
      <c r="N16" s="57"/>
      <c r="O16" s="57"/>
      <c r="P16" s="57"/>
      <c r="Q16" s="58"/>
      <c r="R16" s="57"/>
      <c r="S16" s="59"/>
    </row>
    <row r="17" spans="1:20" s="60" customFormat="1" ht="13.5" x14ac:dyDescent="0.25">
      <c r="A17" s="54">
        <v>1998</v>
      </c>
      <c r="B17" s="55">
        <v>15338</v>
      </c>
      <c r="C17" s="55">
        <v>2242981948</v>
      </c>
      <c r="D17" s="55">
        <v>146236</v>
      </c>
      <c r="E17" s="55">
        <v>117207</v>
      </c>
      <c r="F17" s="55">
        <v>4318</v>
      </c>
      <c r="G17" s="56">
        <v>2.66</v>
      </c>
      <c r="H17" s="55">
        <v>177179</v>
      </c>
      <c r="I17" s="55">
        <v>21852868199</v>
      </c>
      <c r="J17" s="55">
        <v>123337</v>
      </c>
      <c r="K17" s="55">
        <v>96063</v>
      </c>
      <c r="L17" s="55">
        <v>78717</v>
      </c>
      <c r="M17" s="71">
        <v>4.92</v>
      </c>
      <c r="N17" s="57"/>
      <c r="O17" s="57"/>
      <c r="P17" s="57"/>
      <c r="Q17" s="58"/>
      <c r="R17" s="57"/>
      <c r="S17" s="59"/>
    </row>
    <row r="18" spans="1:20" s="60" customFormat="1" ht="13.5" x14ac:dyDescent="0.25">
      <c r="A18" s="54">
        <v>1999</v>
      </c>
      <c r="B18" s="55">
        <v>17845</v>
      </c>
      <c r="C18" s="55">
        <v>2861183503</v>
      </c>
      <c r="D18" s="55">
        <v>160335</v>
      </c>
      <c r="E18" s="55">
        <v>125888</v>
      </c>
      <c r="F18" s="55">
        <v>3292</v>
      </c>
      <c r="G18" s="56">
        <v>1.71</v>
      </c>
      <c r="H18" s="55">
        <v>191189</v>
      </c>
      <c r="I18" s="55">
        <v>25014064081</v>
      </c>
      <c r="J18" s="55">
        <v>130834</v>
      </c>
      <c r="K18" s="55">
        <v>100952</v>
      </c>
      <c r="L18" s="55">
        <v>77627</v>
      </c>
      <c r="M18" s="71">
        <v>4.6399999999999997</v>
      </c>
      <c r="N18" s="57"/>
      <c r="O18" s="57"/>
      <c r="P18" s="57"/>
      <c r="Q18" s="58"/>
      <c r="R18" s="57"/>
      <c r="S18" s="59"/>
      <c r="T18" s="61"/>
    </row>
    <row r="19" spans="1:20" s="60" customFormat="1" ht="13.5" x14ac:dyDescent="0.25">
      <c r="A19" s="54">
        <v>2000</v>
      </c>
      <c r="B19" s="55">
        <v>18321</v>
      </c>
      <c r="C19" s="55">
        <v>3463650266</v>
      </c>
      <c r="D19" s="55">
        <v>189053</v>
      </c>
      <c r="E19" s="55">
        <v>143550</v>
      </c>
      <c r="F19" s="55">
        <v>3002</v>
      </c>
      <c r="G19" s="56">
        <v>2.19</v>
      </c>
      <c r="H19" s="55">
        <v>195568</v>
      </c>
      <c r="I19" s="55">
        <v>28347928010</v>
      </c>
      <c r="J19" s="55">
        <v>144951</v>
      </c>
      <c r="K19" s="55">
        <v>111642</v>
      </c>
      <c r="L19" s="55">
        <v>80525</v>
      </c>
      <c r="M19" s="71">
        <v>4.87</v>
      </c>
      <c r="N19" s="57"/>
      <c r="O19" s="57"/>
      <c r="P19" s="57"/>
      <c r="Q19" s="58"/>
      <c r="R19" s="57"/>
      <c r="S19" s="59"/>
      <c r="T19" s="61"/>
    </row>
    <row r="20" spans="1:20" s="60" customFormat="1" ht="13.5" x14ac:dyDescent="0.25">
      <c r="A20" s="54">
        <v>2001</v>
      </c>
      <c r="B20" s="55">
        <v>18095</v>
      </c>
      <c r="C20" s="55">
        <v>3460875038</v>
      </c>
      <c r="D20" s="55">
        <v>191261</v>
      </c>
      <c r="E20" s="55">
        <v>149611</v>
      </c>
      <c r="F20" s="55">
        <v>6500</v>
      </c>
      <c r="G20" s="56">
        <v>4.08</v>
      </c>
      <c r="H20" s="55">
        <v>204084</v>
      </c>
      <c r="I20" s="55">
        <v>30360494647</v>
      </c>
      <c r="J20" s="55">
        <v>148764</v>
      </c>
      <c r="K20" s="55">
        <v>118808</v>
      </c>
      <c r="L20" s="55">
        <v>91608</v>
      </c>
      <c r="M20" s="71">
        <v>5.07</v>
      </c>
      <c r="N20" s="57"/>
      <c r="O20" s="57"/>
      <c r="P20" s="57"/>
      <c r="Q20" s="58"/>
      <c r="R20" s="57"/>
      <c r="S20" s="59"/>
      <c r="T20" s="61"/>
    </row>
    <row r="21" spans="1:20" s="60" customFormat="1" ht="13.5" x14ac:dyDescent="0.25">
      <c r="A21" s="54">
        <v>2002</v>
      </c>
      <c r="B21" s="55">
        <v>18414</v>
      </c>
      <c r="C21" s="55">
        <v>3599936185</v>
      </c>
      <c r="D21" s="55">
        <v>195499</v>
      </c>
      <c r="E21" s="55">
        <v>153545</v>
      </c>
      <c r="F21" s="55">
        <v>8163</v>
      </c>
      <c r="G21" s="56">
        <v>5.34</v>
      </c>
      <c r="H21" s="55">
        <v>209438</v>
      </c>
      <c r="I21" s="55">
        <v>32304649888</v>
      </c>
      <c r="J21" s="55">
        <v>154244</v>
      </c>
      <c r="K21" s="55">
        <v>123725</v>
      </c>
      <c r="L21" s="55">
        <v>99803</v>
      </c>
      <c r="M21" s="71">
        <v>5.77</v>
      </c>
      <c r="N21" s="57"/>
      <c r="O21" s="57"/>
      <c r="P21" s="57"/>
      <c r="Q21" s="58"/>
      <c r="R21" s="57"/>
      <c r="S21" s="59"/>
      <c r="T21" s="61"/>
    </row>
    <row r="22" spans="1:20" s="60" customFormat="1" ht="13.5" x14ac:dyDescent="0.25">
      <c r="A22" s="54">
        <v>2003</v>
      </c>
      <c r="B22" s="55">
        <v>19469</v>
      </c>
      <c r="C22" s="55">
        <v>3796405051</v>
      </c>
      <c r="D22" s="55">
        <v>194997</v>
      </c>
      <c r="E22" s="55">
        <v>153836</v>
      </c>
      <c r="F22" s="55">
        <v>9669</v>
      </c>
      <c r="G22" s="56">
        <v>5.53</v>
      </c>
      <c r="H22" s="55">
        <v>224215</v>
      </c>
      <c r="I22" s="55">
        <v>35475315389</v>
      </c>
      <c r="J22" s="55">
        <v>158220</v>
      </c>
      <c r="K22" s="55">
        <v>127017</v>
      </c>
      <c r="L22" s="55">
        <v>114760</v>
      </c>
      <c r="M22" s="71">
        <v>5.97</v>
      </c>
      <c r="N22" s="57"/>
      <c r="O22" s="57"/>
      <c r="P22" s="57"/>
      <c r="Q22" s="58"/>
      <c r="R22" s="57"/>
      <c r="S22" s="59"/>
      <c r="T22" s="61"/>
    </row>
    <row r="23" spans="1:20" s="60" customFormat="1" ht="13.5" x14ac:dyDescent="0.25">
      <c r="A23" s="54">
        <v>2004</v>
      </c>
      <c r="B23" s="55">
        <v>22193</v>
      </c>
      <c r="C23" s="55">
        <v>4370233331</v>
      </c>
      <c r="D23" s="55">
        <v>196919</v>
      </c>
      <c r="E23" s="55">
        <v>153198</v>
      </c>
      <c r="F23" s="55">
        <v>9723</v>
      </c>
      <c r="G23" s="56">
        <v>4.43</v>
      </c>
      <c r="H23" s="55">
        <v>250380</v>
      </c>
      <c r="I23" s="55">
        <v>40811382739</v>
      </c>
      <c r="J23" s="55">
        <v>162997</v>
      </c>
      <c r="K23" s="55">
        <v>128883</v>
      </c>
      <c r="L23" s="55">
        <v>123949</v>
      </c>
      <c r="M23" s="71">
        <v>5.55</v>
      </c>
      <c r="N23" s="57"/>
      <c r="O23" s="57"/>
      <c r="P23" s="57"/>
      <c r="Q23" s="58"/>
      <c r="R23" s="57"/>
      <c r="S23" s="59"/>
      <c r="T23" s="61"/>
    </row>
    <row r="24" spans="1:20" s="60" customFormat="1" ht="13.5" x14ac:dyDescent="0.25">
      <c r="A24" s="54">
        <v>2005</v>
      </c>
      <c r="B24" s="55">
        <v>26448</v>
      </c>
      <c r="C24" s="55">
        <v>5523790409</v>
      </c>
      <c r="D24" s="55">
        <v>208854</v>
      </c>
      <c r="E24" s="55">
        <v>160701</v>
      </c>
      <c r="F24" s="55">
        <v>8297</v>
      </c>
      <c r="G24" s="56">
        <v>3.21</v>
      </c>
      <c r="H24" s="55">
        <v>277649</v>
      </c>
      <c r="I24" s="55">
        <v>48033968917</v>
      </c>
      <c r="J24" s="55">
        <v>173002</v>
      </c>
      <c r="K24" s="55">
        <v>135788</v>
      </c>
      <c r="L24" s="55">
        <v>124638</v>
      </c>
      <c r="M24" s="71">
        <v>4.79</v>
      </c>
      <c r="N24" s="57"/>
      <c r="O24" s="57"/>
      <c r="P24" s="57"/>
      <c r="Q24" s="58"/>
      <c r="R24" s="57"/>
      <c r="S24" s="59"/>
      <c r="T24" s="61"/>
    </row>
    <row r="25" spans="1:20" s="60" customFormat="1" ht="13.5" x14ac:dyDescent="0.25">
      <c r="A25" s="54">
        <v>2006</v>
      </c>
      <c r="B25" s="55">
        <v>29767</v>
      </c>
      <c r="C25" s="55">
        <v>6815921279</v>
      </c>
      <c r="D25" s="55">
        <v>228975</v>
      </c>
      <c r="E25" s="55">
        <v>171272</v>
      </c>
      <c r="F25" s="55">
        <v>8028</v>
      </c>
      <c r="G25" s="56">
        <v>2.85</v>
      </c>
      <c r="H25" s="55">
        <v>304762</v>
      </c>
      <c r="I25" s="55">
        <v>55604234113</v>
      </c>
      <c r="J25" s="55">
        <v>182451</v>
      </c>
      <c r="K25" s="55">
        <v>141905</v>
      </c>
      <c r="L25" s="55">
        <v>127074</v>
      </c>
      <c r="M25" s="71">
        <v>4.8</v>
      </c>
      <c r="N25" s="57"/>
      <c r="O25" s="57"/>
      <c r="P25" s="57"/>
      <c r="Q25" s="58"/>
      <c r="R25" s="57"/>
      <c r="S25" s="59"/>
      <c r="T25" s="61"/>
    </row>
    <row r="26" spans="1:20" s="60" customFormat="1" ht="13.5" x14ac:dyDescent="0.25">
      <c r="A26" s="54">
        <v>2007</v>
      </c>
      <c r="B26" s="55">
        <v>27571</v>
      </c>
      <c r="C26" s="55">
        <v>6783518944</v>
      </c>
      <c r="D26" s="55">
        <v>246038</v>
      </c>
      <c r="E26" s="55">
        <v>183292</v>
      </c>
      <c r="F26" s="55">
        <v>9163</v>
      </c>
      <c r="G26" s="56">
        <v>4</v>
      </c>
      <c r="H26" s="55">
        <v>286778</v>
      </c>
      <c r="I26" s="55">
        <v>54850688964</v>
      </c>
      <c r="J26" s="55">
        <v>191265</v>
      </c>
      <c r="K26" s="55">
        <v>146105</v>
      </c>
      <c r="L26" s="55">
        <v>143885</v>
      </c>
      <c r="M26" s="71">
        <v>5.86</v>
      </c>
      <c r="N26" s="57">
        <v>5040000</v>
      </c>
      <c r="O26" s="57">
        <f t="shared" ref="O26:O37" si="0">+N26*P26</f>
        <v>1340640000000</v>
      </c>
      <c r="P26" s="57">
        <v>266000</v>
      </c>
      <c r="Q26" s="58">
        <v>219000</v>
      </c>
      <c r="R26" s="57">
        <f>AVERAGE(R132:R143)</f>
        <v>3699166.6666666665</v>
      </c>
      <c r="S26" s="62">
        <v>8.9</v>
      </c>
      <c r="T26" s="61"/>
    </row>
    <row r="27" spans="1:20" s="60" customFormat="1" ht="13.5" x14ac:dyDescent="0.25">
      <c r="A27" s="54">
        <v>2008</v>
      </c>
      <c r="B27" s="55">
        <v>22068</v>
      </c>
      <c r="C27" s="55">
        <v>5369952456</v>
      </c>
      <c r="D27" s="55">
        <v>243336</v>
      </c>
      <c r="E27" s="55">
        <v>187319</v>
      </c>
      <c r="F27" s="55">
        <v>10911</v>
      </c>
      <c r="G27" s="56">
        <v>5.12</v>
      </c>
      <c r="H27" s="55">
        <v>241666</v>
      </c>
      <c r="I27" s="55">
        <v>45984101554</v>
      </c>
      <c r="J27" s="55">
        <v>190279</v>
      </c>
      <c r="K27" s="55">
        <v>145613</v>
      </c>
      <c r="L27" s="55">
        <v>148487</v>
      </c>
      <c r="M27" s="71">
        <v>6.51</v>
      </c>
      <c r="N27" s="57">
        <v>4110000</v>
      </c>
      <c r="O27" s="57">
        <f t="shared" si="0"/>
        <v>997497000000</v>
      </c>
      <c r="P27" s="57">
        <v>242700</v>
      </c>
      <c r="Q27" s="58">
        <v>198100</v>
      </c>
      <c r="R27" s="57">
        <f>AVERAGE(R144:R155)</f>
        <v>3565833.3333333335</v>
      </c>
      <c r="S27" s="62">
        <v>10.4</v>
      </c>
      <c r="T27" s="61"/>
    </row>
    <row r="28" spans="1:20" s="60" customFormat="1" ht="13.5" x14ac:dyDescent="0.25">
      <c r="A28" s="54">
        <v>2009</v>
      </c>
      <c r="B28" s="55">
        <v>20407</v>
      </c>
      <c r="C28" s="55">
        <v>4830082305</v>
      </c>
      <c r="D28" s="55">
        <v>236687</v>
      </c>
      <c r="E28" s="55">
        <v>185150</v>
      </c>
      <c r="F28" s="55">
        <v>10131</v>
      </c>
      <c r="G28" s="56">
        <v>5.1100000000000003</v>
      </c>
      <c r="H28" s="55">
        <v>221768</v>
      </c>
      <c r="I28" s="55">
        <v>40816804922</v>
      </c>
      <c r="J28" s="55">
        <v>184051</v>
      </c>
      <c r="K28" s="55">
        <v>144633</v>
      </c>
      <c r="L28" s="55">
        <v>133284</v>
      </c>
      <c r="M28" s="71">
        <v>6.58</v>
      </c>
      <c r="N28" s="57">
        <v>4340000</v>
      </c>
      <c r="O28" s="57">
        <f t="shared" si="0"/>
        <v>941346000000</v>
      </c>
      <c r="P28" s="57">
        <v>216900</v>
      </c>
      <c r="Q28" s="58">
        <v>172500</v>
      </c>
      <c r="R28" s="57">
        <f>AVERAGE(R156:R167)</f>
        <v>3129166.6666666665</v>
      </c>
      <c r="S28" s="62">
        <v>8.8000000000000007</v>
      </c>
      <c r="T28" s="61"/>
    </row>
    <row r="29" spans="1:20" s="60" customFormat="1" ht="13.5" x14ac:dyDescent="0.25">
      <c r="A29" s="54">
        <v>2010</v>
      </c>
      <c r="B29" s="55">
        <v>19547</v>
      </c>
      <c r="C29" s="55">
        <v>4819525215</v>
      </c>
      <c r="D29" s="55">
        <v>246560</v>
      </c>
      <c r="E29" s="55">
        <v>189356</v>
      </c>
      <c r="F29" s="55">
        <v>10906</v>
      </c>
      <c r="G29" s="56">
        <v>5.29</v>
      </c>
      <c r="H29" s="55">
        <v>211640</v>
      </c>
      <c r="I29" s="55">
        <v>40426147040</v>
      </c>
      <c r="J29" s="55">
        <v>191013</v>
      </c>
      <c r="K29" s="55">
        <v>146417</v>
      </c>
      <c r="L29" s="55">
        <v>142676</v>
      </c>
      <c r="M29" s="71">
        <v>7.57</v>
      </c>
      <c r="N29" s="57">
        <v>4190000</v>
      </c>
      <c r="O29" s="57">
        <f t="shared" si="0"/>
        <v>921800000000</v>
      </c>
      <c r="P29" s="57">
        <v>220000</v>
      </c>
      <c r="Q29" s="58">
        <v>172900</v>
      </c>
      <c r="R29" s="57">
        <f>AVERAGE(R168:R179)</f>
        <v>3223333.3333333335</v>
      </c>
      <c r="S29" s="62">
        <v>9.4</v>
      </c>
      <c r="T29" s="61"/>
    </row>
    <row r="30" spans="1:20" s="60" customFormat="1" ht="13.5" x14ac:dyDescent="0.25">
      <c r="A30" s="54">
        <v>2011</v>
      </c>
      <c r="B30" s="55">
        <v>20972</v>
      </c>
      <c r="C30" s="55">
        <v>5236730359</v>
      </c>
      <c r="D30" s="55">
        <v>249701</v>
      </c>
      <c r="E30" s="55">
        <v>189000</v>
      </c>
      <c r="F30" s="55">
        <v>9069</v>
      </c>
      <c r="G30" s="56">
        <v>3.89</v>
      </c>
      <c r="H30" s="55">
        <v>213916</v>
      </c>
      <c r="I30" s="55">
        <v>41507019349</v>
      </c>
      <c r="J30" s="55">
        <v>194034</v>
      </c>
      <c r="K30" s="55">
        <v>147500</v>
      </c>
      <c r="L30" s="55">
        <v>132684</v>
      </c>
      <c r="M30" s="71">
        <v>6.3</v>
      </c>
      <c r="N30" s="57">
        <v>4260000</v>
      </c>
      <c r="O30" s="57">
        <f t="shared" si="0"/>
        <v>911640000000</v>
      </c>
      <c r="P30" s="57">
        <v>214000</v>
      </c>
      <c r="Q30" s="58">
        <v>166100</v>
      </c>
      <c r="R30" s="57">
        <f>AVERAGE(R180:R191)</f>
        <v>2908333.3333333335</v>
      </c>
      <c r="S30" s="62">
        <v>8.3000000000000007</v>
      </c>
      <c r="T30" s="61"/>
    </row>
    <row r="31" spans="1:20" s="60" customFormat="1" ht="13.5" x14ac:dyDescent="0.25">
      <c r="A31" s="54">
        <v>2012</v>
      </c>
      <c r="B31" s="55">
        <v>25127</v>
      </c>
      <c r="C31" s="55">
        <v>6672765531</v>
      </c>
      <c r="D31" s="55">
        <v>265561</v>
      </c>
      <c r="E31" s="55">
        <v>202500</v>
      </c>
      <c r="F31" s="55">
        <v>7021</v>
      </c>
      <c r="G31" s="56">
        <v>2.42</v>
      </c>
      <c r="H31" s="55">
        <v>247074</v>
      </c>
      <c r="I31" s="55">
        <v>50605841835</v>
      </c>
      <c r="J31" s="55">
        <v>204820</v>
      </c>
      <c r="K31" s="55">
        <v>157000</v>
      </c>
      <c r="L31" s="55">
        <v>112012</v>
      </c>
      <c r="M31" s="71">
        <v>4.63</v>
      </c>
      <c r="N31" s="57">
        <v>4660000</v>
      </c>
      <c r="O31" s="57">
        <f t="shared" si="0"/>
        <v>1050364000000</v>
      </c>
      <c r="P31" s="57">
        <v>225400</v>
      </c>
      <c r="Q31" s="58">
        <v>176800</v>
      </c>
      <c r="R31" s="57">
        <f>AVERAGE(R192:R203)</f>
        <v>2253333.3333333335</v>
      </c>
      <c r="S31" s="62">
        <v>5.9</v>
      </c>
      <c r="T31" s="61"/>
    </row>
    <row r="32" spans="1:20" s="60" customFormat="1" ht="13.5" x14ac:dyDescent="0.25">
      <c r="A32" s="54">
        <v>2013</v>
      </c>
      <c r="B32" s="55">
        <v>29901</v>
      </c>
      <c r="C32" s="55">
        <v>8558215995</v>
      </c>
      <c r="D32" s="55">
        <v>286218</v>
      </c>
      <c r="E32" s="55">
        <v>220000</v>
      </c>
      <c r="F32" s="55">
        <v>5439</v>
      </c>
      <c r="G32" s="56">
        <v>1.76</v>
      </c>
      <c r="H32" s="55">
        <v>286745</v>
      </c>
      <c r="I32" s="55">
        <v>64026886538</v>
      </c>
      <c r="J32" s="55">
        <v>223288</v>
      </c>
      <c r="K32" s="55">
        <v>170000</v>
      </c>
      <c r="L32" s="55">
        <v>96895</v>
      </c>
      <c r="M32" s="71">
        <v>3.65</v>
      </c>
      <c r="N32" s="57">
        <v>5090000</v>
      </c>
      <c r="O32" s="57">
        <f t="shared" si="0"/>
        <v>1249595000000</v>
      </c>
      <c r="P32" s="57">
        <v>245500</v>
      </c>
      <c r="Q32" s="58">
        <v>197100</v>
      </c>
      <c r="R32" s="57">
        <f>AVERAGE(R204:R215)</f>
        <v>2058333.3333333333</v>
      </c>
      <c r="S32" s="62">
        <v>4.9000000000000004</v>
      </c>
      <c r="T32" s="61"/>
    </row>
    <row r="33" spans="1:20" s="60" customFormat="1" ht="13.5" x14ac:dyDescent="0.25">
      <c r="A33" s="54">
        <v>2014</v>
      </c>
      <c r="B33" s="55">
        <v>30055</v>
      </c>
      <c r="C33" s="55">
        <v>9210673925</v>
      </c>
      <c r="D33" s="55">
        <v>306460</v>
      </c>
      <c r="E33" s="55">
        <v>239900</v>
      </c>
      <c r="F33" s="55">
        <v>5644</v>
      </c>
      <c r="G33" s="56">
        <v>1.97</v>
      </c>
      <c r="H33" s="55">
        <v>295709</v>
      </c>
      <c r="I33" s="55">
        <v>70342241721</v>
      </c>
      <c r="J33" s="55">
        <v>237876</v>
      </c>
      <c r="K33" s="55">
        <v>182500</v>
      </c>
      <c r="L33" s="55">
        <v>91985</v>
      </c>
      <c r="M33" s="71">
        <v>3.36</v>
      </c>
      <c r="N33" s="57">
        <v>4940000</v>
      </c>
      <c r="O33" s="57">
        <f t="shared" si="0"/>
        <v>1261182000000</v>
      </c>
      <c r="P33" s="57">
        <v>255300</v>
      </c>
      <c r="Q33" s="58">
        <v>208300</v>
      </c>
      <c r="R33" s="57">
        <f>AVERAGE(R216:R227)</f>
        <v>2137500</v>
      </c>
      <c r="S33" s="62">
        <v>5.2</v>
      </c>
      <c r="T33" s="61"/>
    </row>
    <row r="34" spans="1:20" s="60" customFormat="1" ht="13.5" x14ac:dyDescent="0.25">
      <c r="A34" s="54">
        <v>2015</v>
      </c>
      <c r="B34" s="55">
        <v>31289</v>
      </c>
      <c r="C34" s="55">
        <v>10324739479</v>
      </c>
      <c r="D34" s="55">
        <v>329979</v>
      </c>
      <c r="E34" s="55">
        <v>260000</v>
      </c>
      <c r="F34" s="55">
        <v>5809</v>
      </c>
      <c r="G34" s="56">
        <v>1.9</v>
      </c>
      <c r="H34" s="55">
        <v>307180</v>
      </c>
      <c r="I34" s="55">
        <v>76793402510</v>
      </c>
      <c r="J34" s="55">
        <v>249994</v>
      </c>
      <c r="K34" s="55">
        <v>195500</v>
      </c>
      <c r="L34" s="55">
        <v>89024</v>
      </c>
      <c r="M34" s="71">
        <v>3.22</v>
      </c>
      <c r="N34" s="57">
        <v>5250000</v>
      </c>
      <c r="O34" s="57">
        <f t="shared" si="0"/>
        <v>1398600000000</v>
      </c>
      <c r="P34" s="57">
        <v>266400</v>
      </c>
      <c r="Q34" s="58">
        <v>222400</v>
      </c>
      <c r="R34" s="57">
        <f>AVERAGE(R228:R239)</f>
        <v>2095833.3333333333</v>
      </c>
      <c r="S34" s="62">
        <v>4.8</v>
      </c>
      <c r="T34" s="61"/>
    </row>
    <row r="35" spans="1:20" s="60" customFormat="1" ht="13.5" x14ac:dyDescent="0.25">
      <c r="A35" s="54">
        <v>2016</v>
      </c>
      <c r="B35" s="55">
        <v>32493</v>
      </c>
      <c r="C35" s="55">
        <v>11269638167</v>
      </c>
      <c r="D35" s="55">
        <v>346832</v>
      </c>
      <c r="E35" s="55">
        <v>280000</v>
      </c>
      <c r="F35" s="55">
        <v>6238</v>
      </c>
      <c r="G35" s="56">
        <v>2</v>
      </c>
      <c r="H35" s="55">
        <v>320559</v>
      </c>
      <c r="I35" s="55">
        <v>83318122329</v>
      </c>
      <c r="J35" s="55">
        <v>259915</v>
      </c>
      <c r="K35" s="55">
        <v>210000</v>
      </c>
      <c r="L35" s="55">
        <v>92265</v>
      </c>
      <c r="M35" s="71">
        <v>3.12</v>
      </c>
      <c r="N35" s="57">
        <v>5450000</v>
      </c>
      <c r="O35" s="57">
        <f t="shared" si="0"/>
        <v>1504200000000</v>
      </c>
      <c r="P35" s="57">
        <v>276000</v>
      </c>
      <c r="Q35" s="58">
        <v>233800</v>
      </c>
      <c r="R35" s="57">
        <f>AVERAGE(R240:R251)</f>
        <v>1973333.3333333333</v>
      </c>
      <c r="S35" s="62">
        <v>4.4000000000000004</v>
      </c>
      <c r="T35" s="61"/>
    </row>
    <row r="36" spans="1:20" s="60" customFormat="1" ht="13.5" x14ac:dyDescent="0.25">
      <c r="A36" s="54">
        <v>2017</v>
      </c>
      <c r="B36" s="55">
        <v>33723</v>
      </c>
      <c r="C36" s="55">
        <v>12342647379</v>
      </c>
      <c r="D36" s="55">
        <v>366000</v>
      </c>
      <c r="E36" s="55">
        <v>295000</v>
      </c>
      <c r="F36" s="55">
        <v>7133</v>
      </c>
      <c r="G36" s="56">
        <v>2.08</v>
      </c>
      <c r="H36" s="55">
        <v>333448</v>
      </c>
      <c r="I36" s="55">
        <v>91256741457</v>
      </c>
      <c r="J36" s="55">
        <v>273676</v>
      </c>
      <c r="K36" s="55">
        <v>223500</v>
      </c>
      <c r="L36" s="55">
        <v>95875</v>
      </c>
      <c r="M36" s="71">
        <v>2.99</v>
      </c>
      <c r="N36" s="57">
        <v>5510000</v>
      </c>
      <c r="O36" s="57">
        <f t="shared" si="0"/>
        <v>1593492000000</v>
      </c>
      <c r="P36" s="57">
        <v>289200</v>
      </c>
      <c r="Q36" s="58">
        <v>247200</v>
      </c>
      <c r="R36" s="57">
        <v>1460000</v>
      </c>
      <c r="S36" s="62">
        <v>3.9</v>
      </c>
      <c r="T36" s="61"/>
    </row>
    <row r="37" spans="1:20" s="60" customFormat="1" ht="13.5" x14ac:dyDescent="0.25">
      <c r="A37" s="54">
        <v>2018</v>
      </c>
      <c r="B37" s="55">
        <v>34585</v>
      </c>
      <c r="C37" s="55">
        <v>13139775094</v>
      </c>
      <c r="D37" s="55">
        <v>379926</v>
      </c>
      <c r="E37" s="55">
        <v>305000</v>
      </c>
      <c r="F37" s="55">
        <v>7289</v>
      </c>
      <c r="G37" s="56">
        <v>2.2000000000000002</v>
      </c>
      <c r="H37" s="55">
        <v>341463</v>
      </c>
      <c r="I37" s="55">
        <v>96802152337</v>
      </c>
      <c r="J37" s="55">
        <v>283492</v>
      </c>
      <c r="K37" s="55">
        <v>233000</v>
      </c>
      <c r="L37" s="55">
        <v>97266</v>
      </c>
      <c r="M37" s="71">
        <v>3.18</v>
      </c>
      <c r="N37" s="57">
        <v>5340000</v>
      </c>
      <c r="O37" s="57">
        <f t="shared" si="0"/>
        <v>1592388000000</v>
      </c>
      <c r="P37" s="57">
        <v>298200</v>
      </c>
      <c r="Q37" s="58">
        <v>259300</v>
      </c>
      <c r="R37" s="57">
        <v>1530000</v>
      </c>
      <c r="S37" s="62">
        <v>4</v>
      </c>
      <c r="T37" s="61"/>
    </row>
    <row r="38" spans="1:20" s="60" customFormat="1" ht="13.5" x14ac:dyDescent="0.25">
      <c r="A38" s="54">
        <v>2019</v>
      </c>
      <c r="B38" s="55">
        <v>37004</v>
      </c>
      <c r="C38" s="55">
        <v>14552357537</v>
      </c>
      <c r="D38" s="55">
        <v>393264</v>
      </c>
      <c r="E38" s="55">
        <v>315000</v>
      </c>
      <c r="F38" s="55">
        <v>6889</v>
      </c>
      <c r="G38" s="56">
        <v>1.73</v>
      </c>
      <c r="H38" s="55">
        <v>356411</v>
      </c>
      <c r="I38" s="55">
        <v>104194763726</v>
      </c>
      <c r="J38" s="55">
        <v>292344</v>
      </c>
      <c r="K38" s="55">
        <v>241000</v>
      </c>
      <c r="L38" s="55">
        <v>101187</v>
      </c>
      <c r="M38" s="71">
        <v>2.96</v>
      </c>
      <c r="N38" s="57">
        <v>5340000</v>
      </c>
      <c r="O38" s="57">
        <f>+N38*P38</f>
        <v>1647924000000</v>
      </c>
      <c r="P38" s="57">
        <v>308600</v>
      </c>
      <c r="Q38" s="57">
        <v>271900</v>
      </c>
      <c r="R38" s="57">
        <v>1390000</v>
      </c>
      <c r="S38" s="62">
        <v>3.9</v>
      </c>
      <c r="T38" s="61"/>
    </row>
    <row r="39" spans="1:20" s="60" customFormat="1" ht="13.5" x14ac:dyDescent="0.25">
      <c r="A39" s="54">
        <v>2020</v>
      </c>
      <c r="B39" s="55">
        <v>40202</v>
      </c>
      <c r="C39" s="55">
        <v>17610911774</v>
      </c>
      <c r="D39" s="55">
        <v>438060</v>
      </c>
      <c r="E39" s="55">
        <v>344990</v>
      </c>
      <c r="F39" s="55">
        <v>4487</v>
      </c>
      <c r="G39" s="56">
        <v>0.56999999999999995</v>
      </c>
      <c r="H39" s="55">
        <v>389905</v>
      </c>
      <c r="I39" s="55">
        <v>123312182561</v>
      </c>
      <c r="J39" s="55">
        <v>316262</v>
      </c>
      <c r="K39" s="55">
        <v>259950</v>
      </c>
      <c r="L39" s="55">
        <v>78259</v>
      </c>
      <c r="M39" s="71">
        <v>1.63</v>
      </c>
      <c r="N39" s="57">
        <v>5640000</v>
      </c>
      <c r="O39" s="57">
        <f t="shared" ref="O39:O43" si="1">+N39*P39</f>
        <v>1871916000000</v>
      </c>
      <c r="P39" s="57">
        <v>331900</v>
      </c>
      <c r="Q39" s="57">
        <v>296700</v>
      </c>
      <c r="R39" s="57">
        <v>1060000</v>
      </c>
      <c r="S39" s="62">
        <v>3.1</v>
      </c>
      <c r="T39" s="61"/>
    </row>
    <row r="40" spans="1:20" s="60" customFormat="1" ht="13.5" x14ac:dyDescent="0.25">
      <c r="A40" s="54">
        <v>2021</v>
      </c>
      <c r="B40" s="55">
        <v>41094</v>
      </c>
      <c r="C40" s="55">
        <v>23315863219</v>
      </c>
      <c r="D40" s="55">
        <v>567378</v>
      </c>
      <c r="E40" s="55">
        <v>451990</v>
      </c>
      <c r="F40" s="55">
        <v>2306</v>
      </c>
      <c r="G40" s="56">
        <v>0.57999999999999996</v>
      </c>
      <c r="H40" s="55">
        <v>414410</v>
      </c>
      <c r="I40" s="55">
        <v>154768720423</v>
      </c>
      <c r="J40" s="55">
        <v>373467</v>
      </c>
      <c r="K40" s="55">
        <v>300000</v>
      </c>
      <c r="L40" s="55">
        <v>48340</v>
      </c>
      <c r="M40" s="71">
        <v>1.21</v>
      </c>
      <c r="N40" s="57">
        <v>6120000</v>
      </c>
      <c r="O40" s="57">
        <f t="shared" si="1"/>
        <v>2255220000000</v>
      </c>
      <c r="P40" s="57">
        <v>368500</v>
      </c>
      <c r="Q40" s="57">
        <v>350700</v>
      </c>
      <c r="R40" s="57">
        <v>880000</v>
      </c>
      <c r="S40" s="62">
        <v>2.2999999999999998</v>
      </c>
      <c r="T40" s="61"/>
    </row>
    <row r="41" spans="1:20" s="60" customFormat="1" ht="13.5" x14ac:dyDescent="0.25">
      <c r="A41" s="54">
        <v>2022</v>
      </c>
      <c r="B41" s="55">
        <v>33686</v>
      </c>
      <c r="C41" s="55">
        <v>21081470805</v>
      </c>
      <c r="D41" s="55">
        <v>625822</v>
      </c>
      <c r="E41" s="55">
        <v>502000</v>
      </c>
      <c r="F41" s="55">
        <v>5858</v>
      </c>
      <c r="G41" s="56">
        <v>2.62</v>
      </c>
      <c r="H41" s="55">
        <v>367759</v>
      </c>
      <c r="I41" s="55">
        <v>152020676217</v>
      </c>
      <c r="J41" s="55">
        <v>413370</v>
      </c>
      <c r="K41" s="55">
        <v>340000</v>
      </c>
      <c r="L41" s="55">
        <v>65745</v>
      </c>
      <c r="M41" s="71">
        <v>2.64</v>
      </c>
      <c r="N41" s="57">
        <v>5030000</v>
      </c>
      <c r="O41" s="58" t="s">
        <v>19</v>
      </c>
      <c r="P41" s="58" t="s">
        <v>19</v>
      </c>
      <c r="Q41" s="57">
        <v>386400</v>
      </c>
      <c r="R41" s="57">
        <v>960000</v>
      </c>
      <c r="S41" s="62">
        <v>2.7</v>
      </c>
      <c r="T41" s="61"/>
    </row>
    <row r="42" spans="1:20" s="60" customFormat="1" ht="13.5" x14ac:dyDescent="0.25">
      <c r="A42" s="54">
        <v>2023</v>
      </c>
      <c r="B42" s="55">
        <v>30506</v>
      </c>
      <c r="C42" s="55">
        <v>17521689917</v>
      </c>
      <c r="D42" s="55">
        <v>574368</v>
      </c>
      <c r="E42" s="55">
        <v>450000</v>
      </c>
      <c r="F42" s="55">
        <v>8726</v>
      </c>
      <c r="G42" s="56">
        <v>2.99</v>
      </c>
      <c r="H42" s="55">
        <v>328736</v>
      </c>
      <c r="I42" s="55">
        <v>135773859573</v>
      </c>
      <c r="J42" s="55">
        <v>413017</v>
      </c>
      <c r="K42" s="55">
        <v>335000</v>
      </c>
      <c r="L42" s="55">
        <v>88610</v>
      </c>
      <c r="M42" s="71">
        <v>3.36</v>
      </c>
      <c r="N42" s="57">
        <v>4090000</v>
      </c>
      <c r="O42" s="57">
        <f t="shared" si="1"/>
        <v>2086309000000</v>
      </c>
      <c r="P42" s="58">
        <v>510100</v>
      </c>
      <c r="Q42" s="57">
        <v>389300</v>
      </c>
      <c r="R42" s="57">
        <v>990000</v>
      </c>
      <c r="S42" s="62">
        <v>3.1</v>
      </c>
      <c r="T42" s="61"/>
    </row>
    <row r="43" spans="1:20" s="60" customFormat="1" ht="13.5" x14ac:dyDescent="0.25">
      <c r="A43" s="54">
        <v>2024</v>
      </c>
      <c r="B43" s="55">
        <v>30820</v>
      </c>
      <c r="C43" s="55">
        <v>17490877419</v>
      </c>
      <c r="D43" s="55">
        <v>567517</v>
      </c>
      <c r="E43" s="55">
        <v>440000</v>
      </c>
      <c r="F43" s="55">
        <v>10326</v>
      </c>
      <c r="G43" s="56">
        <v>3.34</v>
      </c>
      <c r="H43" s="55">
        <v>331190</v>
      </c>
      <c r="I43" s="55">
        <v>139717356712</v>
      </c>
      <c r="J43" s="55">
        <v>421864</v>
      </c>
      <c r="K43" s="55">
        <v>339000</v>
      </c>
      <c r="L43" s="55">
        <v>115017</v>
      </c>
      <c r="M43" s="71">
        <v>4.08</v>
      </c>
      <c r="N43" s="57">
        <v>4060000</v>
      </c>
      <c r="O43" s="57">
        <f t="shared" si="1"/>
        <v>2195242000000</v>
      </c>
      <c r="P43" s="58">
        <v>540700</v>
      </c>
      <c r="Q43" s="57">
        <v>407600</v>
      </c>
      <c r="R43" s="57">
        <v>1140000</v>
      </c>
      <c r="S43" s="62">
        <v>3.7</v>
      </c>
      <c r="T43" s="61"/>
    </row>
    <row r="44" spans="1:20" s="60" customFormat="1" ht="15.75" x14ac:dyDescent="0.25">
      <c r="A44" s="54"/>
      <c r="B44" s="91"/>
      <c r="C44" s="63"/>
      <c r="D44" s="57"/>
      <c r="E44" s="57"/>
      <c r="F44" s="57"/>
      <c r="G44" s="64"/>
      <c r="H44" s="91"/>
      <c r="I44" s="59"/>
      <c r="J44" s="59"/>
      <c r="K44" s="59"/>
      <c r="L44" s="59"/>
      <c r="M44" s="59"/>
      <c r="N44" s="91"/>
      <c r="O44" s="57"/>
      <c r="P44" s="57"/>
      <c r="Q44" s="57"/>
      <c r="R44" s="57"/>
      <c r="S44" s="62"/>
      <c r="T44" s="65"/>
    </row>
    <row r="45" spans="1:20" s="60" customFormat="1" ht="13.5" x14ac:dyDescent="0.25">
      <c r="A45" s="54" t="s">
        <v>20</v>
      </c>
      <c r="B45" s="57">
        <f>SUM(B336:B346)</f>
        <v>28297</v>
      </c>
      <c r="C45" s="57">
        <f>SUM(C336:C346)</f>
        <v>16062162816</v>
      </c>
      <c r="D45" s="57">
        <f>C45/B45</f>
        <v>567627.76322578359</v>
      </c>
      <c r="E45" s="89" t="s">
        <v>21</v>
      </c>
      <c r="F45" s="57">
        <f>AVERAGE(F336:F346)</f>
        <v>10487.727272727272</v>
      </c>
      <c r="G45" s="66">
        <f>AVERAGE(G336:G346)</f>
        <v>4.1081818181818184</v>
      </c>
      <c r="H45" s="57">
        <f>SUM(H336:H346)</f>
        <v>304341</v>
      </c>
      <c r="I45" s="57">
        <f>SUM(I336:I346)</f>
        <v>128246766539</v>
      </c>
      <c r="J45" s="57">
        <f>I45/H45</f>
        <v>421391.68412734399</v>
      </c>
      <c r="K45" s="89" t="s">
        <v>21</v>
      </c>
      <c r="L45" s="57">
        <f>AVERAGE(L336:L346)</f>
        <v>115229.90909090909</v>
      </c>
      <c r="M45" s="56">
        <f>AVERAGE(M336:M346)</f>
        <v>4.2290909090909095</v>
      </c>
      <c r="N45" s="57">
        <f>SUM(N336:N346)</f>
        <v>3733000</v>
      </c>
      <c r="O45" s="57">
        <f>SUM(O336:O346)</f>
        <v>2014186600000</v>
      </c>
      <c r="P45" s="57">
        <f>O45/N45</f>
        <v>539562.44307527458</v>
      </c>
      <c r="Q45" s="89" t="s">
        <v>21</v>
      </c>
      <c r="R45" s="57">
        <f>AVERAGE(R336:R346)</f>
        <v>1250000</v>
      </c>
      <c r="S45" s="56">
        <f>AVERAGE(S336:S346)</f>
        <v>3.7272727272727271</v>
      </c>
    </row>
    <row r="46" spans="1:20" s="60" customFormat="1" ht="13.5" x14ac:dyDescent="0.25">
      <c r="A46" s="54" t="s">
        <v>22</v>
      </c>
      <c r="B46" s="57">
        <f>SUM(B348:B358)</f>
        <v>27549</v>
      </c>
      <c r="C46" s="57">
        <f>SUM(C348:C358)</f>
        <v>15747399594</v>
      </c>
      <c r="D46" s="57">
        <f>C46/B46</f>
        <v>571614.19993466185</v>
      </c>
      <c r="E46" s="89" t="s">
        <v>21</v>
      </c>
      <c r="F46" s="57">
        <f>AVERAGE(F348:F358)</f>
        <v>12779.545454545454</v>
      </c>
      <c r="G46" s="66">
        <f>AVERAGE(G348:G358)</f>
        <v>5.0736363636363642</v>
      </c>
      <c r="H46" s="57">
        <f>SUM(H348:H358)</f>
        <v>306769</v>
      </c>
      <c r="I46" s="57">
        <f>SUM(I348:I358)</f>
        <v>130004089885</v>
      </c>
      <c r="J46" s="57">
        <f>I46/H46</f>
        <v>423784.96485955227</v>
      </c>
      <c r="K46" s="89" t="s">
        <v>21</v>
      </c>
      <c r="L46" s="57">
        <f>AVERAGE(L348:L358)</f>
        <v>143124.27272727274</v>
      </c>
      <c r="M46" s="56">
        <f>AVERAGE(M348:M358)</f>
        <v>5.1709090909090909</v>
      </c>
      <c r="N46" s="57">
        <f>SUM(N348:N358)</f>
        <v>3716000</v>
      </c>
      <c r="O46" s="57">
        <f>SUM(O348:O358)</f>
        <v>2064088200000</v>
      </c>
      <c r="P46" s="57">
        <f>O46/N46</f>
        <v>555459.68783638324</v>
      </c>
      <c r="Q46" s="89" t="s">
        <v>21</v>
      </c>
      <c r="R46" s="57">
        <f>AVERAGE(R348:R358)</f>
        <v>1440909.0909090908</v>
      </c>
      <c r="S46" s="56">
        <f>AVERAGE(S348:S358)</f>
        <v>4.2727272727272725</v>
      </c>
    </row>
    <row r="47" spans="1:20" s="60" customFormat="1" ht="13.5" x14ac:dyDescent="0.25">
      <c r="A47" s="67"/>
      <c r="B47" s="95"/>
      <c r="C47" s="91"/>
      <c r="D47" s="91"/>
      <c r="E47" s="91"/>
      <c r="F47" s="91"/>
      <c r="G47" s="91"/>
      <c r="H47" s="96"/>
      <c r="I47" s="91"/>
      <c r="J47" s="91"/>
      <c r="K47" s="91"/>
      <c r="L47" s="91"/>
      <c r="M47" s="91"/>
      <c r="N47" s="96"/>
      <c r="O47" s="91"/>
      <c r="P47" s="68"/>
      <c r="Q47" s="68"/>
      <c r="R47" s="68"/>
      <c r="S47" s="62"/>
    </row>
    <row r="48" spans="1:20" s="60" customFormat="1" ht="13.5" x14ac:dyDescent="0.25">
      <c r="A48" s="54" t="s">
        <v>23</v>
      </c>
      <c r="B48" s="55">
        <v>1010</v>
      </c>
      <c r="C48" s="55">
        <v>167570110</v>
      </c>
      <c r="D48" s="55">
        <v>165911</v>
      </c>
      <c r="E48" s="55">
        <v>132872</v>
      </c>
      <c r="F48" s="55">
        <v>2429</v>
      </c>
      <c r="G48" s="56">
        <v>1.63</v>
      </c>
      <c r="H48" s="55">
        <v>10108</v>
      </c>
      <c r="I48" s="55">
        <v>1377639536</v>
      </c>
      <c r="J48" s="55">
        <v>136292</v>
      </c>
      <c r="K48" s="55">
        <v>102727</v>
      </c>
      <c r="L48" s="55">
        <v>76194</v>
      </c>
      <c r="M48" s="56">
        <v>4.78</v>
      </c>
      <c r="N48" s="57"/>
      <c r="O48" s="57"/>
      <c r="P48" s="57"/>
      <c r="Q48" s="58"/>
      <c r="R48" s="57"/>
      <c r="S48" s="62"/>
    </row>
    <row r="49" spans="1:19" s="60" customFormat="1" ht="13.5" x14ac:dyDescent="0.25">
      <c r="A49" s="54" t="s">
        <v>24</v>
      </c>
      <c r="B49" s="55">
        <v>1257</v>
      </c>
      <c r="C49" s="55">
        <v>219164235</v>
      </c>
      <c r="D49" s="55">
        <v>174355</v>
      </c>
      <c r="E49" s="55">
        <v>133171</v>
      </c>
      <c r="F49" s="55">
        <v>2335</v>
      </c>
      <c r="G49" s="56">
        <v>1.55</v>
      </c>
      <c r="H49" s="55">
        <v>13858</v>
      </c>
      <c r="I49" s="55">
        <v>1906888516</v>
      </c>
      <c r="J49" s="55">
        <v>137602</v>
      </c>
      <c r="K49" s="55">
        <v>103705</v>
      </c>
      <c r="L49" s="55">
        <v>76665</v>
      </c>
      <c r="M49" s="56">
        <v>4.7699999999999996</v>
      </c>
      <c r="N49" s="57"/>
      <c r="O49" s="57"/>
      <c r="P49" s="57"/>
      <c r="Q49" s="58"/>
      <c r="R49" s="57"/>
      <c r="S49" s="62"/>
    </row>
    <row r="50" spans="1:19" s="60" customFormat="1" ht="13.5" x14ac:dyDescent="0.25">
      <c r="A50" s="54" t="s">
        <v>25</v>
      </c>
      <c r="B50" s="55">
        <v>1577</v>
      </c>
      <c r="C50" s="55">
        <v>290015031</v>
      </c>
      <c r="D50" s="55">
        <v>183903</v>
      </c>
      <c r="E50" s="55">
        <v>135866</v>
      </c>
      <c r="F50" s="55">
        <v>2387</v>
      </c>
      <c r="G50" s="56">
        <v>1.58</v>
      </c>
      <c r="H50" s="55">
        <v>17751</v>
      </c>
      <c r="I50" s="55">
        <v>2490376545</v>
      </c>
      <c r="J50" s="55">
        <v>140295</v>
      </c>
      <c r="K50" s="55">
        <v>106640</v>
      </c>
      <c r="L50" s="55">
        <v>75594</v>
      </c>
      <c r="M50" s="56">
        <v>4.68</v>
      </c>
      <c r="N50" s="57"/>
      <c r="O50" s="57"/>
      <c r="P50" s="57"/>
      <c r="Q50" s="58"/>
      <c r="R50" s="57"/>
      <c r="S50" s="62"/>
    </row>
    <row r="51" spans="1:19" s="60" customFormat="1" ht="13.5" x14ac:dyDescent="0.25">
      <c r="A51" s="54" t="s">
        <v>26</v>
      </c>
      <c r="B51" s="55">
        <v>1531</v>
      </c>
      <c r="C51" s="55">
        <v>280940031</v>
      </c>
      <c r="D51" s="55">
        <v>183501</v>
      </c>
      <c r="E51" s="55">
        <v>136065</v>
      </c>
      <c r="F51" s="55">
        <v>2537</v>
      </c>
      <c r="G51" s="56">
        <v>1.68</v>
      </c>
      <c r="H51" s="55">
        <v>16141</v>
      </c>
      <c r="I51" s="55">
        <v>2301012537</v>
      </c>
      <c r="J51" s="55">
        <v>142557</v>
      </c>
      <c r="K51" s="55">
        <v>109770</v>
      </c>
      <c r="L51" s="55">
        <v>77152</v>
      </c>
      <c r="M51" s="56">
        <v>4.79</v>
      </c>
      <c r="N51" s="57"/>
      <c r="O51" s="57"/>
      <c r="P51" s="57"/>
      <c r="Q51" s="58"/>
      <c r="R51" s="57"/>
      <c r="S51" s="62"/>
    </row>
    <row r="52" spans="1:19" s="60" customFormat="1" ht="13.5" x14ac:dyDescent="0.25">
      <c r="A52" s="54" t="s">
        <v>27</v>
      </c>
      <c r="B52" s="55">
        <v>1947</v>
      </c>
      <c r="C52" s="55">
        <v>382743207</v>
      </c>
      <c r="D52" s="55">
        <v>196581</v>
      </c>
      <c r="E52" s="55">
        <v>143849</v>
      </c>
      <c r="F52" s="55">
        <v>2961</v>
      </c>
      <c r="G52" s="56">
        <v>1.93</v>
      </c>
      <c r="H52" s="55">
        <v>19627</v>
      </c>
      <c r="I52" s="55">
        <v>2859104344</v>
      </c>
      <c r="J52" s="55">
        <v>145672</v>
      </c>
      <c r="K52" s="55">
        <v>112216</v>
      </c>
      <c r="L52" s="55">
        <v>80623</v>
      </c>
      <c r="M52" s="56">
        <v>4.95</v>
      </c>
      <c r="N52" s="57"/>
      <c r="O52" s="57"/>
      <c r="P52" s="57"/>
      <c r="Q52" s="58"/>
      <c r="R52" s="57"/>
      <c r="S52" s="62"/>
    </row>
    <row r="53" spans="1:19" s="60" customFormat="1" ht="13.5" x14ac:dyDescent="0.25">
      <c r="A53" s="54" t="s">
        <v>28</v>
      </c>
      <c r="B53" s="55">
        <v>1854</v>
      </c>
      <c r="C53" s="55">
        <v>358443090</v>
      </c>
      <c r="D53" s="55">
        <v>193335</v>
      </c>
      <c r="E53" s="55">
        <v>147941</v>
      </c>
      <c r="F53" s="55">
        <v>3143</v>
      </c>
      <c r="G53" s="56">
        <v>2.06</v>
      </c>
      <c r="H53" s="55">
        <v>20521</v>
      </c>
      <c r="I53" s="55">
        <v>3068176794</v>
      </c>
      <c r="J53" s="55">
        <v>149514</v>
      </c>
      <c r="K53" s="55">
        <v>116128</v>
      </c>
      <c r="L53" s="55">
        <v>80543</v>
      </c>
      <c r="M53" s="56">
        <v>4.95</v>
      </c>
      <c r="N53" s="57"/>
      <c r="O53" s="57"/>
      <c r="P53" s="57"/>
      <c r="Q53" s="58"/>
      <c r="R53" s="57"/>
      <c r="S53" s="62"/>
    </row>
    <row r="54" spans="1:19" s="60" customFormat="1" ht="13.5" x14ac:dyDescent="0.25">
      <c r="A54" s="54" t="s">
        <v>29</v>
      </c>
      <c r="B54" s="55">
        <v>1788</v>
      </c>
      <c r="C54" s="55">
        <v>341963940</v>
      </c>
      <c r="D54" s="55">
        <v>191255</v>
      </c>
      <c r="E54" s="55">
        <v>148440</v>
      </c>
      <c r="F54" s="55">
        <v>3287</v>
      </c>
      <c r="G54" s="56">
        <v>2.17</v>
      </c>
      <c r="H54" s="55">
        <v>18573</v>
      </c>
      <c r="I54" s="55">
        <v>2752295724</v>
      </c>
      <c r="J54" s="55">
        <v>148188</v>
      </c>
      <c r="K54" s="55">
        <v>116715</v>
      </c>
      <c r="L54" s="55">
        <v>83193</v>
      </c>
      <c r="M54" s="56">
        <v>5.14</v>
      </c>
      <c r="N54" s="57"/>
      <c r="O54" s="57"/>
      <c r="P54" s="57"/>
      <c r="Q54" s="58"/>
      <c r="R54" s="57"/>
      <c r="S54" s="62"/>
    </row>
    <row r="55" spans="1:19" s="60" customFormat="1" ht="13.5" x14ac:dyDescent="0.25">
      <c r="A55" s="54" t="s">
        <v>30</v>
      </c>
      <c r="B55" s="55">
        <v>1849</v>
      </c>
      <c r="C55" s="55">
        <v>350304144</v>
      </c>
      <c r="D55" s="55">
        <v>189456</v>
      </c>
      <c r="E55" s="55">
        <v>145446</v>
      </c>
      <c r="F55" s="55">
        <v>3291</v>
      </c>
      <c r="G55" s="56">
        <v>2.16</v>
      </c>
      <c r="H55" s="55">
        <v>19667</v>
      </c>
      <c r="I55" s="55">
        <v>2873053695</v>
      </c>
      <c r="J55" s="55">
        <v>146085</v>
      </c>
      <c r="K55" s="55">
        <v>111629</v>
      </c>
      <c r="L55" s="55">
        <v>83195</v>
      </c>
      <c r="M55" s="56">
        <v>5.1100000000000003</v>
      </c>
      <c r="N55" s="57"/>
      <c r="O55" s="57"/>
      <c r="P55" s="57"/>
      <c r="Q55" s="58"/>
      <c r="R55" s="57"/>
      <c r="S55" s="62"/>
    </row>
    <row r="56" spans="1:19" s="60" customFormat="1" ht="13.5" x14ac:dyDescent="0.25">
      <c r="A56" s="54" t="s">
        <v>31</v>
      </c>
      <c r="B56" s="55">
        <v>1474</v>
      </c>
      <c r="C56" s="55">
        <v>285098132</v>
      </c>
      <c r="D56" s="55">
        <v>193418</v>
      </c>
      <c r="E56" s="55">
        <v>147841</v>
      </c>
      <c r="F56" s="55">
        <v>3401</v>
      </c>
      <c r="G56" s="56">
        <v>2.2400000000000002</v>
      </c>
      <c r="H56" s="55">
        <v>15895</v>
      </c>
      <c r="I56" s="55">
        <v>2335897410</v>
      </c>
      <c r="J56" s="55">
        <v>146958</v>
      </c>
      <c r="K56" s="55">
        <v>113781</v>
      </c>
      <c r="L56" s="55">
        <v>83496</v>
      </c>
      <c r="M56" s="56">
        <v>5.13</v>
      </c>
      <c r="N56" s="57"/>
      <c r="O56" s="57"/>
      <c r="P56" s="57"/>
      <c r="Q56" s="58"/>
      <c r="R56" s="57"/>
      <c r="S56" s="62"/>
    </row>
    <row r="57" spans="1:19" s="60" customFormat="1" ht="13.5" x14ac:dyDescent="0.25">
      <c r="A57" s="54" t="s">
        <v>32</v>
      </c>
      <c r="B57" s="55">
        <v>1499</v>
      </c>
      <c r="C57" s="55">
        <v>293054500</v>
      </c>
      <c r="D57" s="55">
        <v>195500</v>
      </c>
      <c r="E57" s="55">
        <v>149238</v>
      </c>
      <c r="F57" s="55">
        <v>3443</v>
      </c>
      <c r="G57" s="56">
        <v>2.25</v>
      </c>
      <c r="H57" s="55">
        <v>15325</v>
      </c>
      <c r="I57" s="55">
        <v>2240407725</v>
      </c>
      <c r="J57" s="55">
        <v>146193</v>
      </c>
      <c r="K57" s="55">
        <v>112118</v>
      </c>
      <c r="L57" s="55">
        <v>86289</v>
      </c>
      <c r="M57" s="56">
        <v>5.28</v>
      </c>
      <c r="N57" s="57"/>
      <c r="O57" s="57"/>
      <c r="P57" s="57"/>
      <c r="Q57" s="58"/>
      <c r="R57" s="57"/>
      <c r="S57" s="62"/>
    </row>
    <row r="58" spans="1:19" s="60" customFormat="1" ht="13.5" x14ac:dyDescent="0.25">
      <c r="A58" s="54" t="s">
        <v>33</v>
      </c>
      <c r="B58" s="55">
        <v>1226</v>
      </c>
      <c r="C58" s="55">
        <v>238682584</v>
      </c>
      <c r="D58" s="55">
        <v>194684</v>
      </c>
      <c r="E58" s="55">
        <v>147142</v>
      </c>
      <c r="F58" s="55">
        <v>3457</v>
      </c>
      <c r="G58" s="56">
        <v>2.27</v>
      </c>
      <c r="H58" s="55">
        <v>14105</v>
      </c>
      <c r="I58" s="55">
        <v>2057214250</v>
      </c>
      <c r="J58" s="55">
        <v>145850</v>
      </c>
      <c r="K58" s="55">
        <v>113585</v>
      </c>
      <c r="L58" s="55">
        <v>83915</v>
      </c>
      <c r="M58" s="56">
        <v>5.13</v>
      </c>
      <c r="N58" s="57"/>
      <c r="O58" s="57"/>
      <c r="P58" s="57"/>
      <c r="Q58" s="58"/>
      <c r="R58" s="57"/>
      <c r="S58" s="62"/>
    </row>
    <row r="59" spans="1:19" s="60" customFormat="1" ht="13.5" x14ac:dyDescent="0.25">
      <c r="A59" s="54" t="s">
        <v>34</v>
      </c>
      <c r="B59" s="55">
        <v>1309</v>
      </c>
      <c r="C59" s="55">
        <v>255671262</v>
      </c>
      <c r="D59" s="55">
        <v>195318</v>
      </c>
      <c r="E59" s="55">
        <v>149038</v>
      </c>
      <c r="F59" s="55">
        <v>3348</v>
      </c>
      <c r="G59" s="56">
        <v>2.19</v>
      </c>
      <c r="H59" s="55">
        <v>13997</v>
      </c>
      <c r="I59" s="55">
        <v>2085860934</v>
      </c>
      <c r="J59" s="55">
        <v>149022</v>
      </c>
      <c r="K59" s="55">
        <v>115444</v>
      </c>
      <c r="L59" s="55">
        <v>79447</v>
      </c>
      <c r="M59" s="56">
        <v>4.87</v>
      </c>
      <c r="N59" s="57"/>
      <c r="O59" s="57"/>
      <c r="P59" s="57"/>
      <c r="Q59" s="58"/>
      <c r="R59" s="57"/>
      <c r="S59" s="62"/>
    </row>
    <row r="60" spans="1:19" s="60" customFormat="1" ht="13.5" x14ac:dyDescent="0.25">
      <c r="A60" s="54" t="s">
        <v>35</v>
      </c>
      <c r="B60" s="55">
        <v>1070</v>
      </c>
      <c r="C60" s="55">
        <v>199538950</v>
      </c>
      <c r="D60" s="55">
        <v>186485</v>
      </c>
      <c r="E60" s="55">
        <v>141155</v>
      </c>
      <c r="F60" s="55">
        <v>3777</v>
      </c>
      <c r="G60" s="56">
        <v>2.4700000000000002</v>
      </c>
      <c r="H60" s="55">
        <v>11271</v>
      </c>
      <c r="I60" s="55">
        <v>1567548138</v>
      </c>
      <c r="J60" s="55">
        <v>139078</v>
      </c>
      <c r="K60" s="55">
        <v>109281</v>
      </c>
      <c r="L60" s="55">
        <v>83451</v>
      </c>
      <c r="M60" s="56">
        <v>5.09</v>
      </c>
      <c r="N60" s="57"/>
      <c r="O60" s="57"/>
      <c r="P60" s="57"/>
      <c r="Q60" s="58"/>
      <c r="R60" s="57"/>
      <c r="S60" s="62"/>
    </row>
    <row r="61" spans="1:19" s="60" customFormat="1" ht="13.5" x14ac:dyDescent="0.25">
      <c r="A61" s="54" t="s">
        <v>36</v>
      </c>
      <c r="B61" s="55">
        <v>1194</v>
      </c>
      <c r="C61" s="55">
        <v>228187728</v>
      </c>
      <c r="D61" s="55">
        <v>191112</v>
      </c>
      <c r="E61" s="55">
        <v>150136</v>
      </c>
      <c r="F61" s="55">
        <v>4665</v>
      </c>
      <c r="G61" s="56">
        <v>3.06</v>
      </c>
      <c r="H61" s="55">
        <v>13793</v>
      </c>
      <c r="I61" s="55">
        <v>2007612529</v>
      </c>
      <c r="J61" s="55">
        <v>145553</v>
      </c>
      <c r="K61" s="55">
        <v>114074</v>
      </c>
      <c r="L61" s="55">
        <v>85291</v>
      </c>
      <c r="M61" s="56">
        <v>5.2</v>
      </c>
      <c r="N61" s="57"/>
      <c r="O61" s="57"/>
      <c r="P61" s="57"/>
      <c r="Q61" s="58"/>
      <c r="R61" s="57"/>
      <c r="S61" s="62"/>
    </row>
    <row r="62" spans="1:19" s="60" customFormat="1" ht="13.5" x14ac:dyDescent="0.25">
      <c r="A62" s="54" t="s">
        <v>37</v>
      </c>
      <c r="B62" s="55">
        <v>1528</v>
      </c>
      <c r="C62" s="55">
        <v>288753800</v>
      </c>
      <c r="D62" s="55">
        <v>188975</v>
      </c>
      <c r="E62" s="55">
        <v>147641</v>
      </c>
      <c r="F62" s="55">
        <v>5436</v>
      </c>
      <c r="G62" s="56">
        <v>3.57</v>
      </c>
      <c r="H62" s="55">
        <v>18134</v>
      </c>
      <c r="I62" s="55">
        <v>2661817324</v>
      </c>
      <c r="J62" s="55">
        <v>146786</v>
      </c>
      <c r="K62" s="55">
        <v>115835</v>
      </c>
      <c r="L62" s="55">
        <v>87723</v>
      </c>
      <c r="M62" s="56">
        <v>5.34</v>
      </c>
      <c r="N62" s="57"/>
      <c r="O62" s="57"/>
      <c r="P62" s="57"/>
      <c r="Q62" s="58"/>
      <c r="R62" s="57"/>
      <c r="S62" s="62"/>
    </row>
    <row r="63" spans="1:19" s="60" customFormat="1" ht="13.5" x14ac:dyDescent="0.25">
      <c r="A63" s="54" t="s">
        <v>38</v>
      </c>
      <c r="B63" s="55">
        <v>1553</v>
      </c>
      <c r="C63" s="55">
        <v>294214297</v>
      </c>
      <c r="D63" s="55">
        <v>189449</v>
      </c>
      <c r="E63" s="55">
        <v>150236</v>
      </c>
      <c r="F63" s="55">
        <v>6137</v>
      </c>
      <c r="G63" s="56">
        <v>4.03</v>
      </c>
      <c r="H63" s="55">
        <v>17391</v>
      </c>
      <c r="I63" s="55">
        <v>2566233351</v>
      </c>
      <c r="J63" s="55">
        <v>147561</v>
      </c>
      <c r="K63" s="55">
        <v>117791</v>
      </c>
      <c r="L63" s="55">
        <v>92315</v>
      </c>
      <c r="M63" s="56">
        <v>5.59</v>
      </c>
      <c r="N63" s="57"/>
      <c r="O63" s="57"/>
      <c r="P63" s="57"/>
      <c r="Q63" s="58"/>
      <c r="R63" s="57"/>
      <c r="S63" s="62"/>
    </row>
    <row r="64" spans="1:19" s="60" customFormat="1" ht="13.5" x14ac:dyDescent="0.25">
      <c r="A64" s="54" t="s">
        <v>39</v>
      </c>
      <c r="B64" s="55">
        <v>1808</v>
      </c>
      <c r="C64" s="55">
        <v>358181072</v>
      </c>
      <c r="D64" s="55">
        <v>198109</v>
      </c>
      <c r="E64" s="55">
        <v>151034</v>
      </c>
      <c r="F64" s="55">
        <v>6858</v>
      </c>
      <c r="G64" s="56">
        <v>4.53</v>
      </c>
      <c r="H64" s="55">
        <v>20238</v>
      </c>
      <c r="I64" s="55">
        <v>3035983332</v>
      </c>
      <c r="J64" s="55">
        <v>150014</v>
      </c>
      <c r="K64" s="55">
        <v>119259</v>
      </c>
      <c r="L64" s="55">
        <v>95410</v>
      </c>
      <c r="M64" s="56">
        <v>5.76</v>
      </c>
      <c r="N64" s="57"/>
      <c r="O64" s="57"/>
      <c r="P64" s="57"/>
      <c r="Q64" s="58"/>
      <c r="R64" s="57"/>
      <c r="S64" s="62"/>
    </row>
    <row r="65" spans="1:19" s="60" customFormat="1" ht="13.5" x14ac:dyDescent="0.25">
      <c r="A65" s="54" t="s">
        <v>40</v>
      </c>
      <c r="B65" s="55">
        <v>1826</v>
      </c>
      <c r="C65" s="55">
        <v>356895352</v>
      </c>
      <c r="D65" s="55">
        <v>195452</v>
      </c>
      <c r="E65" s="55">
        <v>150635</v>
      </c>
      <c r="F65" s="55">
        <v>7511</v>
      </c>
      <c r="G65" s="56">
        <v>4.97</v>
      </c>
      <c r="H65" s="55">
        <v>21155</v>
      </c>
      <c r="I65" s="55">
        <v>3307034220</v>
      </c>
      <c r="J65" s="55">
        <v>156324</v>
      </c>
      <c r="K65" s="55">
        <v>124345</v>
      </c>
      <c r="L65" s="55">
        <v>94528</v>
      </c>
      <c r="M65" s="56">
        <v>5.68</v>
      </c>
      <c r="N65" s="57"/>
      <c r="O65" s="57"/>
      <c r="P65" s="57"/>
      <c r="Q65" s="58"/>
      <c r="R65" s="57"/>
      <c r="S65" s="62"/>
    </row>
    <row r="66" spans="1:19" s="60" customFormat="1" ht="13.5" x14ac:dyDescent="0.25">
      <c r="A66" s="54" t="s">
        <v>41</v>
      </c>
      <c r="B66" s="55">
        <v>1840</v>
      </c>
      <c r="C66" s="55">
        <v>354996720</v>
      </c>
      <c r="D66" s="55">
        <v>192933</v>
      </c>
      <c r="E66" s="55">
        <v>154627</v>
      </c>
      <c r="F66" s="55">
        <v>7740</v>
      </c>
      <c r="G66" s="56">
        <v>5.1100000000000003</v>
      </c>
      <c r="H66" s="55">
        <v>20313</v>
      </c>
      <c r="I66" s="55">
        <v>3159321516</v>
      </c>
      <c r="J66" s="55">
        <v>155532</v>
      </c>
      <c r="K66" s="55">
        <v>123661</v>
      </c>
      <c r="L66" s="55">
        <v>96991</v>
      </c>
      <c r="M66" s="56">
        <v>5.78</v>
      </c>
      <c r="N66" s="57"/>
      <c r="O66" s="57"/>
      <c r="P66" s="57"/>
      <c r="Q66" s="58"/>
      <c r="R66" s="57"/>
      <c r="S66" s="62"/>
    </row>
    <row r="67" spans="1:19" s="60" customFormat="1" ht="13.5" x14ac:dyDescent="0.25">
      <c r="A67" s="54" t="s">
        <v>42</v>
      </c>
      <c r="B67" s="55">
        <v>1771</v>
      </c>
      <c r="C67" s="55">
        <v>350617267</v>
      </c>
      <c r="D67" s="55">
        <v>197977</v>
      </c>
      <c r="E67" s="55">
        <v>152930</v>
      </c>
      <c r="F67" s="55">
        <v>7708</v>
      </c>
      <c r="G67" s="56">
        <v>5.1100000000000003</v>
      </c>
      <c r="H67" s="55">
        <v>20496</v>
      </c>
      <c r="I67" s="55">
        <v>3103955232</v>
      </c>
      <c r="J67" s="55">
        <v>151442</v>
      </c>
      <c r="K67" s="55">
        <v>120530</v>
      </c>
      <c r="L67" s="55">
        <v>95500</v>
      </c>
      <c r="M67" s="56">
        <v>5.67</v>
      </c>
      <c r="N67" s="57"/>
      <c r="O67" s="57"/>
      <c r="P67" s="57"/>
      <c r="Q67" s="58"/>
      <c r="R67" s="57"/>
      <c r="S67" s="62"/>
    </row>
    <row r="68" spans="1:19" s="60" customFormat="1" ht="13.5" x14ac:dyDescent="0.25">
      <c r="A68" s="54" t="s">
        <v>43</v>
      </c>
      <c r="B68" s="55">
        <v>1359</v>
      </c>
      <c r="C68" s="55">
        <v>250651242</v>
      </c>
      <c r="D68" s="55">
        <v>184438</v>
      </c>
      <c r="E68" s="55">
        <v>145945</v>
      </c>
      <c r="F68" s="55">
        <v>7836</v>
      </c>
      <c r="G68" s="56">
        <v>5.23</v>
      </c>
      <c r="H68" s="55">
        <v>15344</v>
      </c>
      <c r="I68" s="55">
        <v>2251394432</v>
      </c>
      <c r="J68" s="55">
        <v>146728</v>
      </c>
      <c r="K68" s="55">
        <v>118183</v>
      </c>
      <c r="L68" s="55">
        <v>93020</v>
      </c>
      <c r="M68" s="56">
        <v>5.54</v>
      </c>
      <c r="N68" s="57"/>
      <c r="O68" s="57"/>
      <c r="P68" s="57"/>
      <c r="Q68" s="58"/>
      <c r="R68" s="57"/>
      <c r="S68" s="62"/>
    </row>
    <row r="69" spans="1:19" s="60" customFormat="1" ht="13.5" x14ac:dyDescent="0.25">
      <c r="A69" s="54" t="s">
        <v>44</v>
      </c>
      <c r="B69" s="55">
        <v>1330</v>
      </c>
      <c r="C69" s="55">
        <v>238681800</v>
      </c>
      <c r="D69" s="55">
        <v>179460</v>
      </c>
      <c r="E69" s="55">
        <v>138859</v>
      </c>
      <c r="F69" s="55">
        <v>7469</v>
      </c>
      <c r="G69" s="56">
        <v>5.03</v>
      </c>
      <c r="H69" s="55">
        <v>15445</v>
      </c>
      <c r="I69" s="55">
        <v>2162361780</v>
      </c>
      <c r="J69" s="55">
        <v>140004</v>
      </c>
      <c r="K69" s="55">
        <v>113879</v>
      </c>
      <c r="L69" s="55">
        <v>96518</v>
      </c>
      <c r="M69" s="56">
        <v>5.74</v>
      </c>
      <c r="N69" s="57"/>
      <c r="O69" s="57"/>
      <c r="P69" s="57"/>
      <c r="Q69" s="58"/>
      <c r="R69" s="57"/>
      <c r="S69" s="62"/>
    </row>
    <row r="70" spans="1:19" s="60" customFormat="1" ht="13.5" x14ac:dyDescent="0.25">
      <c r="A70" s="54" t="s">
        <v>45</v>
      </c>
      <c r="B70" s="55">
        <v>1366</v>
      </c>
      <c r="C70" s="55">
        <v>249923360</v>
      </c>
      <c r="D70" s="55">
        <v>182960</v>
      </c>
      <c r="E70" s="55">
        <v>151533</v>
      </c>
      <c r="F70" s="55">
        <v>6714</v>
      </c>
      <c r="G70" s="56">
        <v>4.49</v>
      </c>
      <c r="H70" s="55">
        <v>15003</v>
      </c>
      <c r="I70" s="55">
        <v>2178600633</v>
      </c>
      <c r="J70" s="55">
        <v>145211</v>
      </c>
      <c r="K70" s="55">
        <v>119063</v>
      </c>
      <c r="L70" s="55">
        <v>92387</v>
      </c>
      <c r="M70" s="56">
        <v>5.47</v>
      </c>
      <c r="N70" s="57"/>
      <c r="O70" s="57"/>
      <c r="P70" s="57"/>
      <c r="Q70" s="58"/>
      <c r="R70" s="57"/>
      <c r="S70" s="62"/>
    </row>
    <row r="71" spans="1:19" s="60" customFormat="1" ht="13.5" x14ac:dyDescent="0.25">
      <c r="A71" s="54" t="s">
        <v>46</v>
      </c>
      <c r="B71" s="55">
        <v>1450</v>
      </c>
      <c r="C71" s="55">
        <v>290233450</v>
      </c>
      <c r="D71" s="55">
        <v>200161</v>
      </c>
      <c r="E71" s="55">
        <v>154826</v>
      </c>
      <c r="F71" s="55">
        <v>6147</v>
      </c>
      <c r="G71" s="56">
        <v>4.08</v>
      </c>
      <c r="H71" s="55">
        <v>15501</v>
      </c>
      <c r="I71" s="55">
        <v>2358632160</v>
      </c>
      <c r="J71" s="55">
        <v>152160</v>
      </c>
      <c r="K71" s="55">
        <v>123074</v>
      </c>
      <c r="L71" s="55">
        <v>86160</v>
      </c>
      <c r="M71" s="56">
        <v>5.07</v>
      </c>
      <c r="N71" s="57"/>
      <c r="O71" s="57"/>
      <c r="P71" s="57"/>
      <c r="Q71" s="58"/>
      <c r="R71" s="57"/>
      <c r="S71" s="62"/>
    </row>
    <row r="72" spans="1:19" s="60" customFormat="1" ht="13.5" x14ac:dyDescent="0.25">
      <c r="A72" s="54" t="s">
        <v>47</v>
      </c>
      <c r="B72" s="55">
        <v>1154</v>
      </c>
      <c r="C72" s="55">
        <v>236423442</v>
      </c>
      <c r="D72" s="55">
        <v>204873</v>
      </c>
      <c r="E72" s="55">
        <v>151733</v>
      </c>
      <c r="F72" s="55">
        <v>6188</v>
      </c>
      <c r="G72" s="56">
        <v>4.08</v>
      </c>
      <c r="H72" s="55">
        <v>12747</v>
      </c>
      <c r="I72" s="55">
        <v>1846237239</v>
      </c>
      <c r="J72" s="55">
        <v>144837</v>
      </c>
      <c r="K72" s="55">
        <v>117204</v>
      </c>
      <c r="L72" s="55">
        <v>89692</v>
      </c>
      <c r="M72" s="56">
        <v>5.24</v>
      </c>
      <c r="N72" s="57"/>
      <c r="O72" s="57"/>
      <c r="P72" s="57"/>
      <c r="Q72" s="58"/>
      <c r="R72" s="57"/>
      <c r="S72" s="62"/>
    </row>
    <row r="73" spans="1:19" s="60" customFormat="1" ht="13.5" x14ac:dyDescent="0.25">
      <c r="A73" s="54" t="s">
        <v>48</v>
      </c>
      <c r="B73" s="55">
        <v>1385</v>
      </c>
      <c r="C73" s="55">
        <v>272572155</v>
      </c>
      <c r="D73" s="55">
        <v>196803</v>
      </c>
      <c r="E73" s="55">
        <v>156423</v>
      </c>
      <c r="F73" s="55">
        <v>6526</v>
      </c>
      <c r="G73" s="56">
        <v>4.26</v>
      </c>
      <c r="H73" s="55">
        <v>14807</v>
      </c>
      <c r="I73" s="55">
        <v>2208997102</v>
      </c>
      <c r="J73" s="55">
        <v>149186</v>
      </c>
      <c r="K73" s="55">
        <v>121606</v>
      </c>
      <c r="L73" s="55">
        <v>90140</v>
      </c>
      <c r="M73" s="56">
        <v>5.24</v>
      </c>
      <c r="N73" s="57"/>
      <c r="O73" s="57"/>
      <c r="P73" s="57"/>
      <c r="Q73" s="58"/>
      <c r="R73" s="57"/>
      <c r="S73" s="62"/>
    </row>
    <row r="74" spans="1:19" s="60" customFormat="1" ht="13.5" x14ac:dyDescent="0.25">
      <c r="A74" s="54" t="s">
        <v>49</v>
      </c>
      <c r="B74" s="55">
        <v>1525</v>
      </c>
      <c r="C74" s="55">
        <v>305925675</v>
      </c>
      <c r="D74" s="55">
        <v>200607</v>
      </c>
      <c r="E74" s="55">
        <v>155724</v>
      </c>
      <c r="F74" s="55">
        <v>6960</v>
      </c>
      <c r="G74" s="56">
        <v>4.55</v>
      </c>
      <c r="H74" s="55">
        <v>17241</v>
      </c>
      <c r="I74" s="55">
        <v>2656613967</v>
      </c>
      <c r="J74" s="55">
        <v>154087</v>
      </c>
      <c r="K74" s="55">
        <v>122389</v>
      </c>
      <c r="L74" s="55">
        <v>92478</v>
      </c>
      <c r="M74" s="56">
        <v>5.4</v>
      </c>
      <c r="N74" s="57"/>
      <c r="O74" s="57"/>
      <c r="P74" s="57"/>
      <c r="Q74" s="58"/>
      <c r="R74" s="57"/>
      <c r="S74" s="62"/>
    </row>
    <row r="75" spans="1:19" s="60" customFormat="1" ht="13.5" x14ac:dyDescent="0.25">
      <c r="A75" s="54" t="s">
        <v>50</v>
      </c>
      <c r="B75" s="55">
        <v>1638</v>
      </c>
      <c r="C75" s="55">
        <v>313472250</v>
      </c>
      <c r="D75" s="55">
        <v>191375</v>
      </c>
      <c r="E75" s="55">
        <v>155325</v>
      </c>
      <c r="F75" s="55">
        <v>7560</v>
      </c>
      <c r="G75" s="56">
        <v>4.92</v>
      </c>
      <c r="H75" s="55">
        <v>18616</v>
      </c>
      <c r="I75" s="55">
        <v>2839070312</v>
      </c>
      <c r="J75" s="55">
        <v>152507</v>
      </c>
      <c r="K75" s="55">
        <v>121509</v>
      </c>
      <c r="L75" s="55">
        <v>94690</v>
      </c>
      <c r="M75" s="56">
        <v>5.49</v>
      </c>
      <c r="N75" s="57"/>
      <c r="O75" s="57"/>
      <c r="P75" s="57"/>
      <c r="Q75" s="58"/>
      <c r="R75" s="57"/>
      <c r="S75" s="62"/>
    </row>
    <row r="76" spans="1:19" s="60" customFormat="1" ht="13.5" x14ac:dyDescent="0.25">
      <c r="A76" s="54" t="s">
        <v>51</v>
      </c>
      <c r="B76" s="55">
        <v>1899</v>
      </c>
      <c r="C76" s="55">
        <v>373442148</v>
      </c>
      <c r="D76" s="55">
        <v>196652</v>
      </c>
      <c r="E76" s="55">
        <v>155126</v>
      </c>
      <c r="F76" s="55">
        <v>8441</v>
      </c>
      <c r="G76" s="56">
        <v>5.46</v>
      </c>
      <c r="H76" s="55">
        <v>21053</v>
      </c>
      <c r="I76" s="55">
        <v>3310942151</v>
      </c>
      <c r="J76" s="55">
        <v>157267</v>
      </c>
      <c r="K76" s="55">
        <v>124639</v>
      </c>
      <c r="L76" s="55">
        <v>100910</v>
      </c>
      <c r="M76" s="56">
        <v>5.83</v>
      </c>
      <c r="N76" s="57"/>
      <c r="O76" s="57"/>
      <c r="P76" s="57"/>
      <c r="Q76" s="58"/>
      <c r="R76" s="57"/>
      <c r="S76" s="62"/>
    </row>
    <row r="77" spans="1:19" s="60" customFormat="1" ht="13.5" x14ac:dyDescent="0.25">
      <c r="A77" s="54" t="s">
        <v>52</v>
      </c>
      <c r="B77" s="55">
        <v>1799</v>
      </c>
      <c r="C77" s="55">
        <v>361942609</v>
      </c>
      <c r="D77" s="55">
        <v>201191</v>
      </c>
      <c r="E77" s="55">
        <v>158020</v>
      </c>
      <c r="F77" s="55">
        <v>8951</v>
      </c>
      <c r="G77" s="56">
        <v>5.8</v>
      </c>
      <c r="H77" s="55">
        <v>19901</v>
      </c>
      <c r="I77" s="55">
        <v>3175662273</v>
      </c>
      <c r="J77" s="55">
        <v>159573</v>
      </c>
      <c r="K77" s="55">
        <v>127573</v>
      </c>
      <c r="L77" s="55">
        <v>102667</v>
      </c>
      <c r="M77" s="56">
        <v>5.97</v>
      </c>
      <c r="N77" s="57"/>
      <c r="O77" s="57"/>
      <c r="P77" s="57"/>
      <c r="Q77" s="58"/>
      <c r="R77" s="57"/>
      <c r="S77" s="62"/>
    </row>
    <row r="78" spans="1:19" s="60" customFormat="1" ht="13.5" x14ac:dyDescent="0.25">
      <c r="A78" s="54" t="s">
        <v>53</v>
      </c>
      <c r="B78" s="55">
        <v>1701</v>
      </c>
      <c r="C78" s="55">
        <v>323640765</v>
      </c>
      <c r="D78" s="55">
        <v>190265</v>
      </c>
      <c r="E78" s="55">
        <v>150835</v>
      </c>
      <c r="F78" s="55">
        <v>9193</v>
      </c>
      <c r="G78" s="56">
        <v>6</v>
      </c>
      <c r="H78" s="55">
        <v>20446</v>
      </c>
      <c r="I78" s="55">
        <v>3228730090</v>
      </c>
      <c r="J78" s="55">
        <v>157915</v>
      </c>
      <c r="K78" s="55">
        <v>125715</v>
      </c>
      <c r="L78" s="55">
        <v>104904</v>
      </c>
      <c r="M78" s="56">
        <v>6.09</v>
      </c>
      <c r="N78" s="57"/>
      <c r="O78" s="57"/>
      <c r="P78" s="57"/>
      <c r="Q78" s="58"/>
      <c r="R78" s="57"/>
      <c r="S78" s="62"/>
    </row>
    <row r="79" spans="1:19" s="60" customFormat="1" ht="13.5" x14ac:dyDescent="0.25">
      <c r="A79" s="54" t="s">
        <v>54</v>
      </c>
      <c r="B79" s="55">
        <v>1713</v>
      </c>
      <c r="C79" s="55">
        <v>337358220</v>
      </c>
      <c r="D79" s="55">
        <v>196940</v>
      </c>
      <c r="E79" s="55">
        <v>156024</v>
      </c>
      <c r="F79" s="55">
        <v>9173</v>
      </c>
      <c r="G79" s="56">
        <v>6.01</v>
      </c>
      <c r="H79" s="55">
        <v>19917</v>
      </c>
      <c r="I79" s="55">
        <v>3074388120</v>
      </c>
      <c r="J79" s="55">
        <v>154360</v>
      </c>
      <c r="K79" s="55">
        <v>124248</v>
      </c>
      <c r="L79" s="55">
        <v>106245</v>
      </c>
      <c r="M79" s="56">
        <v>6.19</v>
      </c>
      <c r="N79" s="57"/>
      <c r="O79" s="57"/>
      <c r="P79" s="57"/>
      <c r="Q79" s="58"/>
      <c r="R79" s="57"/>
      <c r="S79" s="62"/>
    </row>
    <row r="80" spans="1:19" s="60" customFormat="1" ht="13.5" x14ac:dyDescent="0.25">
      <c r="A80" s="54" t="s">
        <v>55</v>
      </c>
      <c r="B80" s="55">
        <v>1385</v>
      </c>
      <c r="C80" s="55">
        <v>266857645</v>
      </c>
      <c r="D80" s="55">
        <v>192677</v>
      </c>
      <c r="E80" s="55">
        <v>151533</v>
      </c>
      <c r="F80" s="55">
        <v>9184</v>
      </c>
      <c r="G80" s="56">
        <v>6.01</v>
      </c>
      <c r="H80" s="55">
        <v>16532</v>
      </c>
      <c r="I80" s="55">
        <v>2498216648</v>
      </c>
      <c r="J80" s="55">
        <v>151114</v>
      </c>
      <c r="K80" s="55">
        <v>123367</v>
      </c>
      <c r="L80" s="55">
        <v>106583</v>
      </c>
      <c r="M80" s="56">
        <v>6.17</v>
      </c>
      <c r="N80" s="57"/>
      <c r="O80" s="57"/>
      <c r="P80" s="57"/>
      <c r="Q80" s="58"/>
      <c r="R80" s="57"/>
      <c r="S80" s="62"/>
    </row>
    <row r="81" spans="1:19" s="60" customFormat="1" ht="13.5" x14ac:dyDescent="0.25">
      <c r="A81" s="54" t="s">
        <v>56</v>
      </c>
      <c r="B81" s="55">
        <v>1456</v>
      </c>
      <c r="C81" s="55">
        <v>283561824</v>
      </c>
      <c r="D81" s="55">
        <v>194754</v>
      </c>
      <c r="E81" s="55">
        <v>149437</v>
      </c>
      <c r="F81" s="55">
        <v>9078</v>
      </c>
      <c r="G81" s="56">
        <v>5.9</v>
      </c>
      <c r="H81" s="55">
        <v>16758</v>
      </c>
      <c r="I81" s="55">
        <v>2540965266</v>
      </c>
      <c r="J81" s="55">
        <v>151627</v>
      </c>
      <c r="K81" s="55">
        <v>121900</v>
      </c>
      <c r="L81" s="55">
        <v>105988</v>
      </c>
      <c r="M81" s="56">
        <v>6.1</v>
      </c>
      <c r="N81" s="57"/>
      <c r="O81" s="57"/>
      <c r="P81" s="57"/>
      <c r="Q81" s="58"/>
      <c r="R81" s="57"/>
      <c r="S81" s="62"/>
    </row>
    <row r="82" spans="1:19" s="60" customFormat="1" ht="13.5" x14ac:dyDescent="0.25">
      <c r="A82" s="54" t="s">
        <v>57</v>
      </c>
      <c r="B82" s="55">
        <v>1283</v>
      </c>
      <c r="C82" s="55">
        <v>238042688</v>
      </c>
      <c r="D82" s="55">
        <v>185536</v>
      </c>
      <c r="E82" s="55">
        <v>148939</v>
      </c>
      <c r="F82" s="55">
        <v>8521</v>
      </c>
      <c r="G82" s="56">
        <v>5.56</v>
      </c>
      <c r="H82" s="55">
        <v>14560</v>
      </c>
      <c r="I82" s="55">
        <v>2221157120</v>
      </c>
      <c r="J82" s="55">
        <v>152552</v>
      </c>
      <c r="K82" s="55">
        <v>123856</v>
      </c>
      <c r="L82" s="55">
        <v>102602</v>
      </c>
      <c r="M82" s="56">
        <v>5.92</v>
      </c>
      <c r="N82" s="57"/>
      <c r="O82" s="57"/>
      <c r="P82" s="57"/>
      <c r="Q82" s="58"/>
      <c r="R82" s="57"/>
      <c r="S82" s="62"/>
    </row>
    <row r="83" spans="1:19" s="60" customFormat="1" ht="13.5" x14ac:dyDescent="0.25">
      <c r="A83" s="54" t="s">
        <v>58</v>
      </c>
      <c r="B83" s="55">
        <v>1476</v>
      </c>
      <c r="C83" s="55">
        <v>286696764</v>
      </c>
      <c r="D83" s="55">
        <v>194239</v>
      </c>
      <c r="E83" s="55">
        <v>150735</v>
      </c>
      <c r="F83" s="55">
        <v>8187</v>
      </c>
      <c r="G83" s="56">
        <v>5.34</v>
      </c>
      <c r="H83" s="55">
        <v>16860</v>
      </c>
      <c r="I83" s="55">
        <v>2703669600</v>
      </c>
      <c r="J83" s="55">
        <v>160360</v>
      </c>
      <c r="K83" s="55">
        <v>127671</v>
      </c>
      <c r="L83" s="55">
        <v>100739</v>
      </c>
      <c r="M83" s="56">
        <v>5.77</v>
      </c>
      <c r="N83" s="57"/>
      <c r="O83" s="57"/>
      <c r="P83" s="57"/>
      <c r="Q83" s="58"/>
      <c r="R83" s="57"/>
      <c r="S83" s="62"/>
    </row>
    <row r="84" spans="1:19" s="60" customFormat="1" ht="13.5" x14ac:dyDescent="0.25">
      <c r="A84" s="54" t="s">
        <v>59</v>
      </c>
      <c r="B84" s="55">
        <v>1077</v>
      </c>
      <c r="C84" s="55">
        <v>193151334</v>
      </c>
      <c r="D84" s="55">
        <v>179342</v>
      </c>
      <c r="E84" s="55">
        <v>143250</v>
      </c>
      <c r="F84" s="55">
        <v>8495</v>
      </c>
      <c r="G84" s="56">
        <v>5.56</v>
      </c>
      <c r="H84" s="55">
        <v>12720</v>
      </c>
      <c r="I84" s="55">
        <v>1862653200</v>
      </c>
      <c r="J84" s="55">
        <v>146435</v>
      </c>
      <c r="K84" s="55">
        <v>120237</v>
      </c>
      <c r="L84" s="55">
        <v>107171</v>
      </c>
      <c r="M84" s="56">
        <v>6.14</v>
      </c>
      <c r="N84" s="57"/>
      <c r="O84" s="57"/>
      <c r="P84" s="57"/>
      <c r="Q84" s="58"/>
      <c r="R84" s="57"/>
      <c r="S84" s="62"/>
    </row>
    <row r="85" spans="1:19" s="60" customFormat="1" ht="13.5" x14ac:dyDescent="0.25">
      <c r="A85" s="54" t="s">
        <v>60</v>
      </c>
      <c r="B85" s="55">
        <v>1217</v>
      </c>
      <c r="C85" s="55">
        <v>230757804</v>
      </c>
      <c r="D85" s="55">
        <v>189612</v>
      </c>
      <c r="E85" s="55">
        <v>149737</v>
      </c>
      <c r="F85" s="55">
        <v>8872</v>
      </c>
      <c r="G85" s="56">
        <v>5.86</v>
      </c>
      <c r="H85" s="55">
        <v>14204</v>
      </c>
      <c r="I85" s="55">
        <v>2128980744</v>
      </c>
      <c r="J85" s="55">
        <v>149886</v>
      </c>
      <c r="K85" s="55">
        <v>123172</v>
      </c>
      <c r="L85" s="55">
        <v>107102</v>
      </c>
      <c r="M85" s="56">
        <v>6.16</v>
      </c>
      <c r="N85" s="57"/>
      <c r="O85" s="57"/>
      <c r="P85" s="57"/>
      <c r="Q85" s="58"/>
      <c r="R85" s="57"/>
      <c r="S85" s="62"/>
    </row>
    <row r="86" spans="1:19" s="60" customFormat="1" ht="13.5" x14ac:dyDescent="0.25">
      <c r="A86" s="54" t="s">
        <v>61</v>
      </c>
      <c r="B86" s="55">
        <v>1497</v>
      </c>
      <c r="C86" s="55">
        <v>286943463</v>
      </c>
      <c r="D86" s="55">
        <v>191679</v>
      </c>
      <c r="E86" s="55">
        <v>152132</v>
      </c>
      <c r="F86" s="55">
        <v>9482</v>
      </c>
      <c r="G86" s="56">
        <v>6.27</v>
      </c>
      <c r="H86" s="55">
        <v>18059</v>
      </c>
      <c r="I86" s="55">
        <v>2765573319</v>
      </c>
      <c r="J86" s="55">
        <v>153141</v>
      </c>
      <c r="K86" s="55">
        <v>124052</v>
      </c>
      <c r="L86" s="55">
        <v>110931</v>
      </c>
      <c r="M86" s="56">
        <v>6.35</v>
      </c>
      <c r="N86" s="57"/>
      <c r="O86" s="57"/>
      <c r="P86" s="57"/>
      <c r="Q86" s="58"/>
      <c r="R86" s="57"/>
      <c r="S86" s="62"/>
    </row>
    <row r="87" spans="1:19" s="60" customFormat="1" ht="13.5" x14ac:dyDescent="0.25">
      <c r="A87" s="54" t="s">
        <v>62</v>
      </c>
      <c r="B87" s="55">
        <v>1522</v>
      </c>
      <c r="C87" s="55">
        <v>293065666</v>
      </c>
      <c r="D87" s="55">
        <v>192553</v>
      </c>
      <c r="E87" s="55">
        <v>153828</v>
      </c>
      <c r="F87" s="55">
        <v>10084</v>
      </c>
      <c r="G87" s="56">
        <v>6.71</v>
      </c>
      <c r="H87" s="55">
        <v>18228</v>
      </c>
      <c r="I87" s="55">
        <v>2812726224</v>
      </c>
      <c r="J87" s="55">
        <v>154308</v>
      </c>
      <c r="K87" s="55">
        <v>125226</v>
      </c>
      <c r="L87" s="55">
        <v>113782</v>
      </c>
      <c r="M87" s="56">
        <v>6.53</v>
      </c>
      <c r="N87" s="57"/>
      <c r="O87" s="57"/>
      <c r="P87" s="57"/>
      <c r="Q87" s="58"/>
      <c r="R87" s="57"/>
      <c r="S87" s="62"/>
    </row>
    <row r="88" spans="1:19" s="60" customFormat="1" ht="13.5" x14ac:dyDescent="0.25">
      <c r="A88" s="54" t="s">
        <v>63</v>
      </c>
      <c r="B88" s="55">
        <v>1625</v>
      </c>
      <c r="C88" s="55">
        <v>321223500</v>
      </c>
      <c r="D88" s="55">
        <v>197676</v>
      </c>
      <c r="E88" s="55">
        <v>155924</v>
      </c>
      <c r="F88" s="55">
        <v>10399</v>
      </c>
      <c r="G88" s="56">
        <v>7.03</v>
      </c>
      <c r="H88" s="55">
        <v>20872</v>
      </c>
      <c r="I88" s="55">
        <v>3295480080</v>
      </c>
      <c r="J88" s="55">
        <v>157890</v>
      </c>
      <c r="K88" s="55">
        <v>126693</v>
      </c>
      <c r="L88" s="55">
        <v>116555</v>
      </c>
      <c r="M88" s="56">
        <v>6.69</v>
      </c>
      <c r="N88" s="57"/>
      <c r="O88" s="57"/>
      <c r="P88" s="57"/>
      <c r="Q88" s="58"/>
      <c r="R88" s="57"/>
      <c r="S88" s="62"/>
    </row>
    <row r="89" spans="1:19" s="60" customFormat="1" ht="13.5" x14ac:dyDescent="0.25">
      <c r="A89" s="54" t="s">
        <v>64</v>
      </c>
      <c r="B89" s="55">
        <v>1899</v>
      </c>
      <c r="C89" s="55">
        <v>391283253</v>
      </c>
      <c r="D89" s="55">
        <v>206047</v>
      </c>
      <c r="E89" s="55">
        <v>161512</v>
      </c>
      <c r="F89" s="55">
        <v>10328</v>
      </c>
      <c r="G89" s="56">
        <v>6.94</v>
      </c>
      <c r="H89" s="55">
        <v>21878</v>
      </c>
      <c r="I89" s="55">
        <v>3593964694</v>
      </c>
      <c r="J89" s="55">
        <v>164273</v>
      </c>
      <c r="K89" s="55">
        <v>132856</v>
      </c>
      <c r="L89" s="55">
        <v>119336</v>
      </c>
      <c r="M89" s="56">
        <v>6.79</v>
      </c>
      <c r="N89" s="57"/>
      <c r="O89" s="57"/>
      <c r="P89" s="57"/>
      <c r="Q89" s="58"/>
      <c r="R89" s="57"/>
      <c r="S89" s="62"/>
    </row>
    <row r="90" spans="1:19" s="60" customFormat="1" ht="13.5" x14ac:dyDescent="0.25">
      <c r="A90" s="54" t="s">
        <v>65</v>
      </c>
      <c r="B90" s="55">
        <v>2014</v>
      </c>
      <c r="C90" s="55">
        <v>406346654</v>
      </c>
      <c r="D90" s="55">
        <v>201761</v>
      </c>
      <c r="E90" s="55">
        <v>159616</v>
      </c>
      <c r="F90" s="55">
        <v>10257</v>
      </c>
      <c r="G90" s="56">
        <v>6.78</v>
      </c>
      <c r="H90" s="55">
        <v>22754</v>
      </c>
      <c r="I90" s="55">
        <v>3767083978</v>
      </c>
      <c r="J90" s="55">
        <v>165557</v>
      </c>
      <c r="K90" s="55">
        <v>132562</v>
      </c>
      <c r="L90" s="55">
        <v>119878</v>
      </c>
      <c r="M90" s="56">
        <v>6.74</v>
      </c>
      <c r="N90" s="57"/>
      <c r="O90" s="57"/>
      <c r="P90" s="57"/>
      <c r="Q90" s="58"/>
      <c r="R90" s="57"/>
      <c r="S90" s="62"/>
    </row>
    <row r="91" spans="1:19" s="60" customFormat="1" ht="13.5" x14ac:dyDescent="0.25">
      <c r="A91" s="54" t="s">
        <v>66</v>
      </c>
      <c r="B91" s="55">
        <v>2132</v>
      </c>
      <c r="C91" s="55">
        <v>412141184</v>
      </c>
      <c r="D91" s="55">
        <v>193312</v>
      </c>
      <c r="E91" s="55">
        <v>154427</v>
      </c>
      <c r="F91" s="55">
        <v>10089</v>
      </c>
      <c r="G91" s="56">
        <v>6.51</v>
      </c>
      <c r="H91" s="55">
        <v>22971</v>
      </c>
      <c r="I91" s="55">
        <v>3697067595</v>
      </c>
      <c r="J91" s="55">
        <v>160945</v>
      </c>
      <c r="K91" s="55">
        <v>130899</v>
      </c>
      <c r="L91" s="55">
        <v>119718</v>
      </c>
      <c r="M91" s="56">
        <v>6.64</v>
      </c>
      <c r="N91" s="57"/>
      <c r="O91" s="57"/>
      <c r="P91" s="57"/>
      <c r="Q91" s="58"/>
      <c r="R91" s="57"/>
      <c r="S91" s="62"/>
    </row>
    <row r="92" spans="1:19" s="60" customFormat="1" ht="13.5" x14ac:dyDescent="0.25">
      <c r="A92" s="54" t="s">
        <v>67</v>
      </c>
      <c r="B92" s="55">
        <v>1866</v>
      </c>
      <c r="C92" s="55">
        <v>346990164</v>
      </c>
      <c r="D92" s="55">
        <v>185954</v>
      </c>
      <c r="E92" s="55">
        <v>150635</v>
      </c>
      <c r="F92" s="55">
        <v>9978</v>
      </c>
      <c r="G92" s="56">
        <v>6.28</v>
      </c>
      <c r="H92" s="55">
        <v>19921</v>
      </c>
      <c r="I92" s="55">
        <v>3139131259</v>
      </c>
      <c r="J92" s="55">
        <v>157579</v>
      </c>
      <c r="K92" s="55">
        <v>126204</v>
      </c>
      <c r="L92" s="55">
        <v>120151</v>
      </c>
      <c r="M92" s="56">
        <v>6.56</v>
      </c>
      <c r="N92" s="57"/>
      <c r="O92" s="57"/>
      <c r="P92" s="57"/>
      <c r="Q92" s="58"/>
      <c r="R92" s="57"/>
      <c r="S92" s="62"/>
    </row>
    <row r="93" spans="1:19" s="60" customFormat="1" ht="13.5" x14ac:dyDescent="0.25">
      <c r="A93" s="54" t="s">
        <v>68</v>
      </c>
      <c r="B93" s="55">
        <v>1583</v>
      </c>
      <c r="C93" s="55">
        <v>309470168</v>
      </c>
      <c r="D93" s="55">
        <v>195496</v>
      </c>
      <c r="E93" s="55">
        <v>151833</v>
      </c>
      <c r="F93" s="55">
        <v>9804</v>
      </c>
      <c r="G93" s="56">
        <v>6.13</v>
      </c>
      <c r="H93" s="55">
        <v>18779</v>
      </c>
      <c r="I93" s="55">
        <v>2927815111</v>
      </c>
      <c r="J93" s="55">
        <v>155909</v>
      </c>
      <c r="K93" s="55">
        <v>122878</v>
      </c>
      <c r="L93" s="55">
        <v>117120</v>
      </c>
      <c r="M93" s="56">
        <v>6.34</v>
      </c>
      <c r="N93" s="57"/>
      <c r="O93" s="57"/>
      <c r="P93" s="57"/>
      <c r="Q93" s="58"/>
      <c r="R93" s="57"/>
      <c r="S93" s="62"/>
    </row>
    <row r="94" spans="1:19" s="60" customFormat="1" ht="13.5" x14ac:dyDescent="0.25">
      <c r="A94" s="54" t="s">
        <v>69</v>
      </c>
      <c r="B94" s="55">
        <v>1340</v>
      </c>
      <c r="C94" s="55">
        <v>260620620</v>
      </c>
      <c r="D94" s="55">
        <v>194493</v>
      </c>
      <c r="E94" s="55">
        <v>150635</v>
      </c>
      <c r="F94" s="55">
        <v>9269</v>
      </c>
      <c r="G94" s="56">
        <v>5.78</v>
      </c>
      <c r="H94" s="55">
        <v>14972</v>
      </c>
      <c r="I94" s="55">
        <v>2382164976</v>
      </c>
      <c r="J94" s="55">
        <v>159108</v>
      </c>
      <c r="K94" s="55">
        <v>124052</v>
      </c>
      <c r="L94" s="55">
        <v>113784</v>
      </c>
      <c r="M94" s="56">
        <v>6.14</v>
      </c>
      <c r="N94" s="57"/>
      <c r="O94" s="57"/>
      <c r="P94" s="57"/>
      <c r="Q94" s="58"/>
      <c r="R94" s="57"/>
      <c r="S94" s="62"/>
    </row>
    <row r="95" spans="1:19" s="60" customFormat="1" ht="13.5" x14ac:dyDescent="0.25">
      <c r="A95" s="54" t="s">
        <v>70</v>
      </c>
      <c r="B95" s="55">
        <v>1697</v>
      </c>
      <c r="C95" s="55">
        <v>344411241</v>
      </c>
      <c r="D95" s="55">
        <v>202953</v>
      </c>
      <c r="E95" s="55">
        <v>154727</v>
      </c>
      <c r="F95" s="55">
        <v>8975</v>
      </c>
      <c r="G95" s="56">
        <v>5.53</v>
      </c>
      <c r="H95" s="55">
        <v>18857</v>
      </c>
      <c r="I95" s="55">
        <v>3102674209</v>
      </c>
      <c r="J95" s="55">
        <v>164537</v>
      </c>
      <c r="K95" s="55">
        <v>128552</v>
      </c>
      <c r="L95" s="55">
        <v>111587</v>
      </c>
      <c r="M95" s="56">
        <v>5.97</v>
      </c>
      <c r="N95" s="57"/>
      <c r="O95" s="57"/>
      <c r="P95" s="57"/>
      <c r="Q95" s="58"/>
      <c r="R95" s="57"/>
      <c r="S95" s="62"/>
    </row>
    <row r="96" spans="1:19" s="60" customFormat="1" ht="13.5" x14ac:dyDescent="0.25">
      <c r="A96" s="54" t="s">
        <v>71</v>
      </c>
      <c r="B96" s="55">
        <v>1079</v>
      </c>
      <c r="C96" s="55">
        <v>198282435</v>
      </c>
      <c r="D96" s="55">
        <v>183765</v>
      </c>
      <c r="E96" s="55">
        <v>143550</v>
      </c>
      <c r="F96" s="55">
        <v>9183</v>
      </c>
      <c r="G96" s="56">
        <v>5.66</v>
      </c>
      <c r="H96" s="55">
        <v>13024</v>
      </c>
      <c r="I96" s="55">
        <v>1944079456</v>
      </c>
      <c r="J96" s="55">
        <v>149269</v>
      </c>
      <c r="K96" s="55">
        <v>119650</v>
      </c>
      <c r="L96" s="55">
        <v>117549</v>
      </c>
      <c r="M96" s="56">
        <v>6.28</v>
      </c>
      <c r="N96" s="57"/>
      <c r="O96" s="57"/>
      <c r="P96" s="57"/>
      <c r="Q96" s="58"/>
      <c r="R96" s="57"/>
      <c r="S96" s="62"/>
    </row>
    <row r="97" spans="1:19" s="60" customFormat="1" ht="13.5" x14ac:dyDescent="0.25">
      <c r="A97" s="54" t="s">
        <v>72</v>
      </c>
      <c r="B97" s="55">
        <v>1280</v>
      </c>
      <c r="C97" s="55">
        <v>248828160</v>
      </c>
      <c r="D97" s="55">
        <v>194397</v>
      </c>
      <c r="E97" s="55">
        <v>148040</v>
      </c>
      <c r="F97" s="55">
        <v>9771</v>
      </c>
      <c r="G97" s="56">
        <v>6</v>
      </c>
      <c r="H97" s="55">
        <v>15973</v>
      </c>
      <c r="I97" s="55">
        <v>2482922985</v>
      </c>
      <c r="J97" s="55">
        <v>155445</v>
      </c>
      <c r="K97" s="55">
        <v>123954</v>
      </c>
      <c r="L97" s="55">
        <v>119949</v>
      </c>
      <c r="M97" s="56">
        <v>6.36</v>
      </c>
      <c r="N97" s="57"/>
      <c r="O97" s="57"/>
      <c r="P97" s="57"/>
      <c r="Q97" s="58"/>
      <c r="R97" s="57"/>
      <c r="S97" s="62"/>
    </row>
    <row r="98" spans="1:19" s="60" customFormat="1" ht="13.5" x14ac:dyDescent="0.25">
      <c r="A98" s="54" t="s">
        <v>73</v>
      </c>
      <c r="B98" s="55">
        <v>1623</v>
      </c>
      <c r="C98" s="55">
        <v>321042384</v>
      </c>
      <c r="D98" s="55">
        <v>197808</v>
      </c>
      <c r="E98" s="55">
        <v>153230</v>
      </c>
      <c r="F98" s="55">
        <v>10097</v>
      </c>
      <c r="G98" s="56">
        <v>6.16</v>
      </c>
      <c r="H98" s="55">
        <v>21131</v>
      </c>
      <c r="I98" s="55">
        <v>3339796812</v>
      </c>
      <c r="J98" s="55">
        <v>158052</v>
      </c>
      <c r="K98" s="55">
        <v>125030</v>
      </c>
      <c r="L98" s="55">
        <v>122160</v>
      </c>
      <c r="M98" s="56">
        <v>6.39</v>
      </c>
      <c r="N98" s="57"/>
      <c r="O98" s="57"/>
      <c r="P98" s="57"/>
      <c r="Q98" s="58"/>
      <c r="R98" s="57"/>
      <c r="S98" s="62"/>
    </row>
    <row r="99" spans="1:19" s="60" customFormat="1" ht="13.5" x14ac:dyDescent="0.25">
      <c r="A99" s="54" t="s">
        <v>74</v>
      </c>
      <c r="B99" s="55">
        <v>2005</v>
      </c>
      <c r="C99" s="55">
        <v>387135425</v>
      </c>
      <c r="D99" s="55">
        <v>193085</v>
      </c>
      <c r="E99" s="55">
        <v>153629</v>
      </c>
      <c r="F99" s="55">
        <v>10223</v>
      </c>
      <c r="G99" s="56">
        <v>6.09</v>
      </c>
      <c r="H99" s="55">
        <v>22312</v>
      </c>
      <c r="I99" s="55">
        <v>3609657672</v>
      </c>
      <c r="J99" s="55">
        <v>161781</v>
      </c>
      <c r="K99" s="55">
        <v>127476</v>
      </c>
      <c r="L99" s="55">
        <v>125127</v>
      </c>
      <c r="M99" s="56">
        <v>6.43</v>
      </c>
      <c r="N99" s="57"/>
      <c r="O99" s="57"/>
      <c r="P99" s="57"/>
      <c r="Q99" s="58"/>
      <c r="R99" s="57"/>
      <c r="S99" s="62"/>
    </row>
    <row r="100" spans="1:19" s="60" customFormat="1" ht="13.5" x14ac:dyDescent="0.25">
      <c r="A100" s="54" t="s">
        <v>75</v>
      </c>
      <c r="B100" s="55">
        <v>2049</v>
      </c>
      <c r="C100" s="55">
        <v>407519463</v>
      </c>
      <c r="D100" s="55">
        <v>198887</v>
      </c>
      <c r="E100" s="55">
        <v>154627</v>
      </c>
      <c r="F100" s="55">
        <v>10432</v>
      </c>
      <c r="G100" s="56">
        <v>6.09</v>
      </c>
      <c r="H100" s="55">
        <v>23145</v>
      </c>
      <c r="I100" s="55">
        <v>3849059790</v>
      </c>
      <c r="J100" s="55">
        <v>166302</v>
      </c>
      <c r="K100" s="55">
        <v>130899</v>
      </c>
      <c r="L100" s="55">
        <v>128193</v>
      </c>
      <c r="M100" s="56">
        <v>6.53</v>
      </c>
      <c r="N100" s="57"/>
      <c r="O100" s="57"/>
      <c r="P100" s="57"/>
      <c r="Q100" s="58"/>
      <c r="R100" s="57"/>
      <c r="S100" s="62"/>
    </row>
    <row r="101" spans="1:19" s="60" customFormat="1" ht="13.5" x14ac:dyDescent="0.25">
      <c r="A101" s="54" t="s">
        <v>76</v>
      </c>
      <c r="B101" s="55">
        <v>2392</v>
      </c>
      <c r="C101" s="55">
        <v>488807592</v>
      </c>
      <c r="D101" s="55">
        <v>204351</v>
      </c>
      <c r="E101" s="55">
        <v>159217</v>
      </c>
      <c r="F101" s="55">
        <v>10450</v>
      </c>
      <c r="G101" s="56">
        <v>5.95</v>
      </c>
      <c r="H101" s="55">
        <v>26022</v>
      </c>
      <c r="I101" s="55">
        <v>4486921416</v>
      </c>
      <c r="J101" s="55">
        <v>172428</v>
      </c>
      <c r="K101" s="55">
        <v>134714</v>
      </c>
      <c r="L101" s="55">
        <v>127678</v>
      </c>
      <c r="M101" s="56">
        <v>6.39</v>
      </c>
      <c r="N101" s="57"/>
      <c r="O101" s="57"/>
      <c r="P101" s="57"/>
      <c r="Q101" s="58"/>
      <c r="R101" s="57"/>
      <c r="S101" s="62"/>
    </row>
    <row r="102" spans="1:19" s="60" customFormat="1" ht="13.5" x14ac:dyDescent="0.25">
      <c r="A102" s="54" t="s">
        <v>77</v>
      </c>
      <c r="B102" s="55">
        <v>2337</v>
      </c>
      <c r="C102" s="55">
        <v>467752887</v>
      </c>
      <c r="D102" s="55">
        <v>200151</v>
      </c>
      <c r="E102" s="55">
        <v>157820</v>
      </c>
      <c r="F102" s="55">
        <v>10356</v>
      </c>
      <c r="G102" s="56">
        <v>5.81</v>
      </c>
      <c r="H102" s="55">
        <v>25011</v>
      </c>
      <c r="I102" s="55">
        <v>4150725516</v>
      </c>
      <c r="J102" s="55">
        <v>165956</v>
      </c>
      <c r="K102" s="55">
        <v>131878</v>
      </c>
      <c r="L102" s="55">
        <v>129361</v>
      </c>
      <c r="M102" s="56">
        <v>6.41</v>
      </c>
      <c r="N102" s="57"/>
      <c r="O102" s="57"/>
      <c r="P102" s="57"/>
      <c r="Q102" s="58"/>
      <c r="R102" s="57"/>
      <c r="S102" s="62"/>
    </row>
    <row r="103" spans="1:19" s="60" customFormat="1" ht="13.5" x14ac:dyDescent="0.25">
      <c r="A103" s="54" t="s">
        <v>78</v>
      </c>
      <c r="B103" s="55">
        <v>2293</v>
      </c>
      <c r="C103" s="55">
        <v>454447377</v>
      </c>
      <c r="D103" s="55">
        <v>198189</v>
      </c>
      <c r="E103" s="55">
        <v>151932</v>
      </c>
      <c r="F103" s="55">
        <v>10125</v>
      </c>
      <c r="G103" s="56">
        <v>5.64</v>
      </c>
      <c r="H103" s="55">
        <v>24381</v>
      </c>
      <c r="I103" s="55">
        <v>4027375485</v>
      </c>
      <c r="J103" s="55">
        <v>165185</v>
      </c>
      <c r="K103" s="55">
        <v>130704</v>
      </c>
      <c r="L103" s="55">
        <v>128041</v>
      </c>
      <c r="M103" s="56">
        <v>6.31</v>
      </c>
      <c r="N103" s="57"/>
      <c r="O103" s="57"/>
      <c r="P103" s="57"/>
      <c r="Q103" s="58"/>
      <c r="R103" s="57"/>
      <c r="S103" s="62"/>
    </row>
    <row r="104" spans="1:19" s="60" customFormat="1" ht="13.5" x14ac:dyDescent="0.25">
      <c r="A104" s="54" t="s">
        <v>79</v>
      </c>
      <c r="B104" s="55">
        <v>1895</v>
      </c>
      <c r="C104" s="55">
        <v>380705500</v>
      </c>
      <c r="D104" s="55">
        <v>200900</v>
      </c>
      <c r="E104" s="55">
        <v>157321</v>
      </c>
      <c r="F104" s="55">
        <v>9765</v>
      </c>
      <c r="G104" s="56">
        <v>5.43</v>
      </c>
      <c r="H104" s="55">
        <v>20515</v>
      </c>
      <c r="I104" s="55">
        <v>3338672645</v>
      </c>
      <c r="J104" s="55">
        <v>162743</v>
      </c>
      <c r="K104" s="55">
        <v>128943</v>
      </c>
      <c r="L104" s="55">
        <v>126423</v>
      </c>
      <c r="M104" s="56">
        <v>6.21</v>
      </c>
      <c r="N104" s="57"/>
      <c r="O104" s="57"/>
      <c r="P104" s="57"/>
      <c r="Q104" s="58"/>
      <c r="R104" s="57"/>
      <c r="S104" s="62"/>
    </row>
    <row r="105" spans="1:19" s="60" customFormat="1" ht="13.5" x14ac:dyDescent="0.25">
      <c r="A105" s="54" t="s">
        <v>80</v>
      </c>
      <c r="B105" s="55">
        <v>1676</v>
      </c>
      <c r="C105" s="55">
        <v>332387672</v>
      </c>
      <c r="D105" s="55">
        <v>198322</v>
      </c>
      <c r="E105" s="55">
        <v>149437</v>
      </c>
      <c r="F105" s="55">
        <v>9471</v>
      </c>
      <c r="G105" s="56">
        <v>5.25</v>
      </c>
      <c r="H105" s="55">
        <v>19511</v>
      </c>
      <c r="I105" s="55">
        <v>3128647383</v>
      </c>
      <c r="J105" s="55">
        <v>160353</v>
      </c>
      <c r="K105" s="55">
        <v>127378</v>
      </c>
      <c r="L105" s="55">
        <v>126536</v>
      </c>
      <c r="M105" s="56">
        <v>6.2</v>
      </c>
      <c r="N105" s="57"/>
      <c r="O105" s="57"/>
      <c r="P105" s="57"/>
      <c r="Q105" s="58"/>
      <c r="R105" s="57"/>
      <c r="S105" s="62"/>
    </row>
    <row r="106" spans="1:19" s="60" customFormat="1" ht="13.5" x14ac:dyDescent="0.25">
      <c r="A106" s="54" t="s">
        <v>81</v>
      </c>
      <c r="B106" s="55">
        <v>1603</v>
      </c>
      <c r="C106" s="55">
        <v>300113660</v>
      </c>
      <c r="D106" s="55">
        <v>187220</v>
      </c>
      <c r="E106" s="55">
        <v>146643</v>
      </c>
      <c r="F106" s="55">
        <v>8609</v>
      </c>
      <c r="G106" s="56">
        <v>4.71</v>
      </c>
      <c r="H106" s="55">
        <v>18376</v>
      </c>
      <c r="I106" s="55">
        <v>2955044560</v>
      </c>
      <c r="J106" s="55">
        <v>160810</v>
      </c>
      <c r="K106" s="55">
        <v>127573</v>
      </c>
      <c r="L106" s="55">
        <v>120468</v>
      </c>
      <c r="M106" s="56">
        <v>5.82</v>
      </c>
      <c r="N106" s="57"/>
      <c r="O106" s="57"/>
      <c r="P106" s="57"/>
      <c r="Q106" s="58"/>
      <c r="R106" s="57"/>
      <c r="S106" s="62"/>
    </row>
    <row r="107" spans="1:19" s="60" customFormat="1" ht="13.5" x14ac:dyDescent="0.25">
      <c r="A107" s="54" t="s">
        <v>82</v>
      </c>
      <c r="B107" s="55">
        <v>1961</v>
      </c>
      <c r="C107" s="55">
        <v>383210776</v>
      </c>
      <c r="D107" s="55">
        <v>195416</v>
      </c>
      <c r="E107" s="55">
        <v>153130</v>
      </c>
      <c r="F107" s="55">
        <v>8196</v>
      </c>
      <c r="G107" s="56">
        <v>4.43</v>
      </c>
      <c r="H107" s="55">
        <v>20979</v>
      </c>
      <c r="I107" s="55">
        <v>3498479019</v>
      </c>
      <c r="J107" s="55">
        <v>166761</v>
      </c>
      <c r="K107" s="55">
        <v>131095</v>
      </c>
      <c r="L107" s="55">
        <v>115906</v>
      </c>
      <c r="M107" s="56">
        <v>5.55</v>
      </c>
      <c r="N107" s="57"/>
      <c r="O107" s="57"/>
      <c r="P107" s="57"/>
      <c r="Q107" s="58"/>
      <c r="R107" s="57"/>
      <c r="S107" s="62"/>
    </row>
    <row r="108" spans="1:19" s="60" customFormat="1" ht="13.5" x14ac:dyDescent="0.25">
      <c r="A108" s="54" t="s">
        <v>83</v>
      </c>
      <c r="B108" s="55">
        <v>1407</v>
      </c>
      <c r="C108" s="55">
        <v>273921795</v>
      </c>
      <c r="D108" s="55">
        <v>194685</v>
      </c>
      <c r="E108" s="55">
        <v>147442</v>
      </c>
      <c r="F108" s="55">
        <v>8241</v>
      </c>
      <c r="G108" s="56">
        <v>4.3899999999999997</v>
      </c>
      <c r="H108" s="55">
        <v>14354</v>
      </c>
      <c r="I108" s="55">
        <v>2256879420</v>
      </c>
      <c r="J108" s="55">
        <v>157230</v>
      </c>
      <c r="K108" s="55">
        <v>124639</v>
      </c>
      <c r="L108" s="55">
        <v>124117</v>
      </c>
      <c r="M108" s="56">
        <v>5.92</v>
      </c>
      <c r="N108" s="57"/>
      <c r="O108" s="57"/>
      <c r="P108" s="57"/>
      <c r="Q108" s="58"/>
      <c r="R108" s="57"/>
      <c r="S108" s="62"/>
    </row>
    <row r="109" spans="1:19" s="60" customFormat="1" ht="13.5" x14ac:dyDescent="0.25">
      <c r="A109" s="54" t="s">
        <v>84</v>
      </c>
      <c r="B109" s="55">
        <v>1612</v>
      </c>
      <c r="C109" s="55">
        <v>309281544</v>
      </c>
      <c r="D109" s="55">
        <v>191862</v>
      </c>
      <c r="E109" s="55">
        <v>156024</v>
      </c>
      <c r="F109" s="55">
        <v>8530</v>
      </c>
      <c r="G109" s="56">
        <v>4.4800000000000004</v>
      </c>
      <c r="H109" s="55">
        <v>17355</v>
      </c>
      <c r="I109" s="55">
        <v>2824560960</v>
      </c>
      <c r="J109" s="55">
        <v>162752</v>
      </c>
      <c r="K109" s="55">
        <v>129628</v>
      </c>
      <c r="L109" s="55">
        <v>127061</v>
      </c>
      <c r="M109" s="56">
        <v>6.02</v>
      </c>
      <c r="N109" s="57"/>
      <c r="O109" s="57"/>
      <c r="P109" s="57"/>
      <c r="Q109" s="58"/>
      <c r="R109" s="57"/>
      <c r="S109" s="62"/>
    </row>
    <row r="110" spans="1:19" s="60" customFormat="1" ht="13.5" x14ac:dyDescent="0.25">
      <c r="A110" s="54" t="s">
        <v>85</v>
      </c>
      <c r="B110" s="55">
        <v>2130</v>
      </c>
      <c r="C110" s="55">
        <v>429827610</v>
      </c>
      <c r="D110" s="55">
        <v>201797</v>
      </c>
      <c r="E110" s="55">
        <v>153828</v>
      </c>
      <c r="F110" s="55">
        <v>8846</v>
      </c>
      <c r="G110" s="56">
        <v>4.54</v>
      </c>
      <c r="H110" s="55">
        <v>23361</v>
      </c>
      <c r="I110" s="55">
        <v>3892947123</v>
      </c>
      <c r="J110" s="55">
        <v>166643</v>
      </c>
      <c r="K110" s="55">
        <v>130802</v>
      </c>
      <c r="L110" s="55">
        <v>129495</v>
      </c>
      <c r="M110" s="56">
        <v>6.09</v>
      </c>
      <c r="N110" s="57"/>
      <c r="O110" s="57"/>
      <c r="P110" s="57"/>
      <c r="Q110" s="58"/>
      <c r="R110" s="57"/>
      <c r="S110" s="62"/>
    </row>
    <row r="111" spans="1:19" s="60" customFormat="1" ht="13.5" x14ac:dyDescent="0.25">
      <c r="A111" s="54" t="s">
        <v>86</v>
      </c>
      <c r="B111" s="55">
        <v>2120</v>
      </c>
      <c r="C111" s="55">
        <v>425581520</v>
      </c>
      <c r="D111" s="55">
        <v>200746</v>
      </c>
      <c r="E111" s="55">
        <v>157321</v>
      </c>
      <c r="F111" s="55">
        <v>9110</v>
      </c>
      <c r="G111" s="56">
        <v>4.66</v>
      </c>
      <c r="H111" s="55">
        <v>23849</v>
      </c>
      <c r="I111" s="55">
        <v>4004914872</v>
      </c>
      <c r="J111" s="55">
        <v>167928</v>
      </c>
      <c r="K111" s="55">
        <v>131486</v>
      </c>
      <c r="L111" s="55">
        <v>130306</v>
      </c>
      <c r="M111" s="56">
        <v>6.09</v>
      </c>
      <c r="N111" s="57"/>
      <c r="O111" s="57"/>
      <c r="P111" s="57"/>
      <c r="Q111" s="58"/>
      <c r="R111" s="57"/>
      <c r="S111" s="62"/>
    </row>
    <row r="112" spans="1:19" s="60" customFormat="1" ht="13.5" x14ac:dyDescent="0.25">
      <c r="A112" s="54" t="s">
        <v>87</v>
      </c>
      <c r="B112" s="55">
        <v>2453</v>
      </c>
      <c r="C112" s="55">
        <v>527264991</v>
      </c>
      <c r="D112" s="55">
        <v>214947</v>
      </c>
      <c r="E112" s="55">
        <v>158618</v>
      </c>
      <c r="F112" s="55">
        <v>8536</v>
      </c>
      <c r="G112" s="56">
        <v>4.29</v>
      </c>
      <c r="H112" s="55">
        <v>26732</v>
      </c>
      <c r="I112" s="55">
        <v>4641263304</v>
      </c>
      <c r="J112" s="55">
        <v>173622</v>
      </c>
      <c r="K112" s="55">
        <v>135399</v>
      </c>
      <c r="L112" s="55">
        <v>132336</v>
      </c>
      <c r="M112" s="56">
        <v>6.1</v>
      </c>
      <c r="N112" s="57"/>
      <c r="O112" s="57"/>
      <c r="P112" s="57"/>
      <c r="Q112" s="58"/>
      <c r="R112" s="57"/>
      <c r="S112" s="62"/>
    </row>
    <row r="113" spans="1:19" s="60" customFormat="1" ht="13.5" x14ac:dyDescent="0.25">
      <c r="A113" s="54" t="s">
        <v>88</v>
      </c>
      <c r="B113" s="55">
        <v>2655</v>
      </c>
      <c r="C113" s="55">
        <v>563574195</v>
      </c>
      <c r="D113" s="55">
        <v>212269</v>
      </c>
      <c r="E113" s="55">
        <v>165205</v>
      </c>
      <c r="F113" s="55">
        <v>8786</v>
      </c>
      <c r="G113" s="56">
        <v>4.37</v>
      </c>
      <c r="H113" s="55">
        <v>28849</v>
      </c>
      <c r="I113" s="55">
        <v>5160595667</v>
      </c>
      <c r="J113" s="55">
        <v>178883</v>
      </c>
      <c r="K113" s="55">
        <v>138823</v>
      </c>
      <c r="L113" s="55">
        <v>127247</v>
      </c>
      <c r="M113" s="56">
        <v>5.8</v>
      </c>
      <c r="N113" s="57"/>
      <c r="O113" s="57"/>
      <c r="P113" s="57"/>
      <c r="Q113" s="58"/>
      <c r="R113" s="57"/>
      <c r="S113" s="62"/>
    </row>
    <row r="114" spans="1:19" s="60" customFormat="1" ht="13.5" x14ac:dyDescent="0.25">
      <c r="A114" s="54" t="s">
        <v>89</v>
      </c>
      <c r="B114" s="55">
        <v>2668</v>
      </c>
      <c r="C114" s="55">
        <v>581079728</v>
      </c>
      <c r="D114" s="55">
        <v>217796</v>
      </c>
      <c r="E114" s="55">
        <v>164905</v>
      </c>
      <c r="F114" s="55">
        <v>9057</v>
      </c>
      <c r="G114" s="56">
        <v>4.4400000000000004</v>
      </c>
      <c r="H114" s="55">
        <v>27221</v>
      </c>
      <c r="I114" s="55">
        <v>4826473847</v>
      </c>
      <c r="J114" s="55">
        <v>177307</v>
      </c>
      <c r="K114" s="55">
        <v>139018</v>
      </c>
      <c r="L114" s="55">
        <v>129298</v>
      </c>
      <c r="M114" s="56">
        <v>5.84</v>
      </c>
      <c r="N114" s="57"/>
      <c r="O114" s="57"/>
      <c r="P114" s="57"/>
      <c r="Q114" s="58"/>
      <c r="R114" s="57"/>
      <c r="S114" s="62"/>
    </row>
    <row r="115" spans="1:19" s="60" customFormat="1" ht="13.5" x14ac:dyDescent="0.25">
      <c r="A115" s="54" t="s">
        <v>90</v>
      </c>
      <c r="B115" s="55">
        <v>2833</v>
      </c>
      <c r="C115" s="55">
        <v>597610018</v>
      </c>
      <c r="D115" s="55">
        <v>210946</v>
      </c>
      <c r="E115" s="55">
        <v>166602</v>
      </c>
      <c r="F115" s="55">
        <v>8427</v>
      </c>
      <c r="G115" s="56">
        <v>4.04</v>
      </c>
      <c r="H115" s="55">
        <v>28512</v>
      </c>
      <c r="I115" s="55">
        <v>5006507616</v>
      </c>
      <c r="J115" s="55">
        <v>175593</v>
      </c>
      <c r="K115" s="55">
        <v>138138</v>
      </c>
      <c r="L115" s="55">
        <v>125288</v>
      </c>
      <c r="M115" s="56">
        <v>5.58</v>
      </c>
      <c r="N115" s="57"/>
      <c r="O115" s="57"/>
      <c r="P115" s="57"/>
      <c r="Q115" s="58"/>
      <c r="R115" s="57"/>
      <c r="S115" s="62"/>
    </row>
    <row r="116" spans="1:19" s="60" customFormat="1" ht="13.5" x14ac:dyDescent="0.25">
      <c r="A116" s="54" t="s">
        <v>91</v>
      </c>
      <c r="B116" s="55">
        <v>2452</v>
      </c>
      <c r="C116" s="55">
        <v>507831268</v>
      </c>
      <c r="D116" s="55">
        <v>207109</v>
      </c>
      <c r="E116" s="55">
        <v>157521</v>
      </c>
      <c r="F116" s="55">
        <v>7938</v>
      </c>
      <c r="G116" s="56">
        <v>3.73</v>
      </c>
      <c r="H116" s="55">
        <v>23126</v>
      </c>
      <c r="I116" s="55">
        <v>4026722246</v>
      </c>
      <c r="J116" s="55">
        <v>174121</v>
      </c>
      <c r="K116" s="55">
        <v>138138</v>
      </c>
      <c r="L116" s="55">
        <v>122221</v>
      </c>
      <c r="M116" s="56">
        <v>5.39</v>
      </c>
      <c r="N116" s="57"/>
      <c r="O116" s="57"/>
      <c r="P116" s="57"/>
      <c r="Q116" s="58"/>
      <c r="R116" s="57"/>
      <c r="S116" s="62"/>
    </row>
    <row r="117" spans="1:19" s="60" customFormat="1" ht="13.5" x14ac:dyDescent="0.25">
      <c r="A117" s="54" t="s">
        <v>92</v>
      </c>
      <c r="B117" s="55">
        <v>2090</v>
      </c>
      <c r="C117" s="55">
        <v>427382010</v>
      </c>
      <c r="D117" s="55">
        <v>204489</v>
      </c>
      <c r="E117" s="55">
        <v>157920</v>
      </c>
      <c r="F117" s="55">
        <v>7752</v>
      </c>
      <c r="G117" s="56">
        <v>3.58</v>
      </c>
      <c r="H117" s="55">
        <v>21672</v>
      </c>
      <c r="I117" s="55">
        <v>3766810320</v>
      </c>
      <c r="J117" s="55">
        <v>173810</v>
      </c>
      <c r="K117" s="55">
        <v>136280</v>
      </c>
      <c r="L117" s="55">
        <v>120730</v>
      </c>
      <c r="M117" s="56">
        <v>5.28</v>
      </c>
      <c r="N117" s="57"/>
      <c r="O117" s="57"/>
      <c r="P117" s="57"/>
      <c r="Q117" s="58"/>
      <c r="R117" s="57"/>
      <c r="S117" s="62"/>
    </row>
    <row r="118" spans="1:19" s="60" customFormat="1" ht="13.5" x14ac:dyDescent="0.25">
      <c r="A118" s="54" t="s">
        <v>93</v>
      </c>
      <c r="B118" s="55">
        <v>1942</v>
      </c>
      <c r="C118" s="55">
        <v>426202972</v>
      </c>
      <c r="D118" s="55">
        <v>219466</v>
      </c>
      <c r="E118" s="55">
        <v>167001</v>
      </c>
      <c r="F118" s="55">
        <v>7268</v>
      </c>
      <c r="G118" s="56">
        <v>3.31</v>
      </c>
      <c r="H118" s="55">
        <v>20491</v>
      </c>
      <c r="I118" s="55">
        <v>3638853253</v>
      </c>
      <c r="J118" s="55">
        <v>177583</v>
      </c>
      <c r="K118" s="55">
        <v>139508</v>
      </c>
      <c r="L118" s="55">
        <v>116757</v>
      </c>
      <c r="M118" s="56">
        <v>5.07</v>
      </c>
      <c r="N118" s="57"/>
      <c r="O118" s="57"/>
      <c r="P118" s="57"/>
      <c r="Q118" s="58"/>
      <c r="R118" s="57"/>
      <c r="S118" s="62"/>
    </row>
    <row r="119" spans="1:19" s="60" customFormat="1" ht="13.5" x14ac:dyDescent="0.25">
      <c r="A119" s="54" t="s">
        <v>94</v>
      </c>
      <c r="B119" s="55">
        <v>2086</v>
      </c>
      <c r="C119" s="55">
        <v>454232758</v>
      </c>
      <c r="D119" s="55">
        <v>217753</v>
      </c>
      <c r="E119" s="55">
        <v>167700</v>
      </c>
      <c r="F119" s="55">
        <v>7073</v>
      </c>
      <c r="G119" s="56">
        <v>3.21</v>
      </c>
      <c r="H119" s="55">
        <v>22127</v>
      </c>
      <c r="I119" s="55">
        <v>3987440289</v>
      </c>
      <c r="J119" s="55">
        <v>180207</v>
      </c>
      <c r="K119" s="55">
        <v>140877</v>
      </c>
      <c r="L119" s="55">
        <v>110796</v>
      </c>
      <c r="M119" s="56">
        <v>4.79</v>
      </c>
      <c r="N119" s="57"/>
      <c r="O119" s="57"/>
      <c r="P119" s="57"/>
      <c r="Q119" s="58"/>
      <c r="R119" s="57"/>
      <c r="S119" s="62"/>
    </row>
    <row r="120" spans="1:19" s="60" customFormat="1" ht="13.5" x14ac:dyDescent="0.25">
      <c r="A120" s="54" t="s">
        <v>95</v>
      </c>
      <c r="B120" s="55">
        <v>1666</v>
      </c>
      <c r="C120" s="55">
        <v>372417640</v>
      </c>
      <c r="D120" s="55">
        <v>223540</v>
      </c>
      <c r="E120" s="55">
        <v>167001</v>
      </c>
      <c r="F120" s="55">
        <v>7432</v>
      </c>
      <c r="G120" s="56">
        <v>3.34</v>
      </c>
      <c r="H120" s="55">
        <v>16276</v>
      </c>
      <c r="I120" s="55">
        <v>2760718844</v>
      </c>
      <c r="J120" s="55">
        <v>169619</v>
      </c>
      <c r="K120" s="55">
        <v>133736</v>
      </c>
      <c r="L120" s="55">
        <v>116763</v>
      </c>
      <c r="M120" s="56">
        <v>5.01</v>
      </c>
      <c r="N120" s="57"/>
      <c r="O120" s="57"/>
      <c r="P120" s="57"/>
      <c r="Q120" s="58"/>
      <c r="R120" s="57"/>
      <c r="S120" s="62"/>
    </row>
    <row r="121" spans="1:19" s="60" customFormat="1" ht="13.5" x14ac:dyDescent="0.25">
      <c r="A121" s="54" t="s">
        <v>96</v>
      </c>
      <c r="B121" s="55">
        <v>1855</v>
      </c>
      <c r="C121" s="55">
        <v>404809230</v>
      </c>
      <c r="D121" s="55">
        <v>218226</v>
      </c>
      <c r="E121" s="55">
        <v>164806</v>
      </c>
      <c r="F121" s="55">
        <v>7593</v>
      </c>
      <c r="G121" s="56">
        <v>3.38</v>
      </c>
      <c r="H121" s="55">
        <v>20100</v>
      </c>
      <c r="I121" s="55">
        <v>3505279200</v>
      </c>
      <c r="J121" s="55">
        <v>174392</v>
      </c>
      <c r="K121" s="55">
        <v>136182</v>
      </c>
      <c r="L121" s="55">
        <v>116693</v>
      </c>
      <c r="M121" s="56">
        <v>4.96</v>
      </c>
      <c r="N121" s="57"/>
      <c r="O121" s="57"/>
      <c r="P121" s="57"/>
      <c r="Q121" s="58"/>
      <c r="R121" s="57"/>
      <c r="S121" s="62"/>
    </row>
    <row r="122" spans="1:19" s="60" customFormat="1" ht="13.5" x14ac:dyDescent="0.25">
      <c r="A122" s="54" t="s">
        <v>97</v>
      </c>
      <c r="B122" s="55">
        <v>2560</v>
      </c>
      <c r="C122" s="55">
        <v>573322240</v>
      </c>
      <c r="D122" s="55">
        <v>223954</v>
      </c>
      <c r="E122" s="55">
        <v>165804</v>
      </c>
      <c r="F122" s="55">
        <v>8010</v>
      </c>
      <c r="G122" s="56">
        <v>3.51</v>
      </c>
      <c r="H122" s="55">
        <v>27413</v>
      </c>
      <c r="I122" s="55">
        <v>4862956548</v>
      </c>
      <c r="J122" s="55">
        <v>177396</v>
      </c>
      <c r="K122" s="55">
        <v>137942</v>
      </c>
      <c r="L122" s="55">
        <v>121517</v>
      </c>
      <c r="M122" s="56">
        <v>5.09</v>
      </c>
      <c r="N122" s="57"/>
      <c r="O122" s="57"/>
      <c r="P122" s="57"/>
      <c r="Q122" s="58"/>
      <c r="R122" s="57"/>
      <c r="S122" s="62"/>
    </row>
    <row r="123" spans="1:19" s="60" customFormat="1" ht="13.5" x14ac:dyDescent="0.25">
      <c r="A123" s="54" t="s">
        <v>98</v>
      </c>
      <c r="B123" s="55">
        <v>2393</v>
      </c>
      <c r="C123" s="55">
        <v>543203821</v>
      </c>
      <c r="D123" s="55">
        <v>226997</v>
      </c>
      <c r="E123" s="55">
        <v>170693</v>
      </c>
      <c r="F123" s="55">
        <v>8297</v>
      </c>
      <c r="G123" s="56">
        <v>3.6</v>
      </c>
      <c r="H123" s="55">
        <v>24666</v>
      </c>
      <c r="I123" s="55">
        <v>4400069076</v>
      </c>
      <c r="J123" s="55">
        <v>178386</v>
      </c>
      <c r="K123" s="55">
        <v>139214</v>
      </c>
      <c r="L123" s="55">
        <v>125396</v>
      </c>
      <c r="M123" s="56">
        <v>5.24</v>
      </c>
      <c r="N123" s="57"/>
      <c r="O123" s="57"/>
      <c r="P123" s="57"/>
      <c r="Q123" s="58"/>
      <c r="R123" s="57"/>
      <c r="S123" s="62"/>
    </row>
    <row r="124" spans="1:19" s="60" customFormat="1" ht="13.5" x14ac:dyDescent="0.25">
      <c r="A124" s="54" t="s">
        <v>99</v>
      </c>
      <c r="B124" s="55">
        <v>2897</v>
      </c>
      <c r="C124" s="55">
        <v>663146476</v>
      </c>
      <c r="D124" s="55">
        <v>228908</v>
      </c>
      <c r="E124" s="55">
        <v>169396</v>
      </c>
      <c r="F124" s="55">
        <v>8328</v>
      </c>
      <c r="G124" s="56">
        <v>3.56</v>
      </c>
      <c r="H124" s="55">
        <v>29903</v>
      </c>
      <c r="I124" s="55">
        <v>5607649784</v>
      </c>
      <c r="J124" s="55">
        <v>187528</v>
      </c>
      <c r="K124" s="55">
        <v>144496</v>
      </c>
      <c r="L124" s="55">
        <v>127023</v>
      </c>
      <c r="M124" s="56">
        <v>5.25</v>
      </c>
      <c r="N124" s="57"/>
      <c r="O124" s="57"/>
      <c r="P124" s="57"/>
      <c r="Q124" s="58"/>
      <c r="R124" s="57"/>
      <c r="S124" s="62"/>
    </row>
    <row r="125" spans="1:19" s="60" customFormat="1" ht="13.5" x14ac:dyDescent="0.25">
      <c r="A125" s="54" t="s">
        <v>100</v>
      </c>
      <c r="B125" s="55">
        <v>3279</v>
      </c>
      <c r="C125" s="55">
        <v>768804177</v>
      </c>
      <c r="D125" s="55">
        <v>234463</v>
      </c>
      <c r="E125" s="55">
        <v>174486</v>
      </c>
      <c r="F125" s="55">
        <v>8599</v>
      </c>
      <c r="G125" s="56">
        <v>3.59</v>
      </c>
      <c r="H125" s="55">
        <v>32739</v>
      </c>
      <c r="I125" s="55">
        <v>6304451013</v>
      </c>
      <c r="J125" s="55">
        <v>192567</v>
      </c>
      <c r="K125" s="55">
        <v>148311</v>
      </c>
      <c r="L125" s="55">
        <v>129399</v>
      </c>
      <c r="M125" s="56">
        <v>5.28</v>
      </c>
      <c r="N125" s="57"/>
      <c r="O125" s="57"/>
      <c r="P125" s="57"/>
      <c r="Q125" s="58"/>
      <c r="R125" s="57"/>
      <c r="S125" s="62"/>
    </row>
    <row r="126" spans="1:19" s="60" customFormat="1" ht="13.5" x14ac:dyDescent="0.25">
      <c r="A126" s="54" t="s">
        <v>101</v>
      </c>
      <c r="B126" s="55">
        <v>2937</v>
      </c>
      <c r="C126" s="55">
        <v>693678282</v>
      </c>
      <c r="D126" s="55">
        <v>236186</v>
      </c>
      <c r="E126" s="55">
        <v>173687</v>
      </c>
      <c r="F126" s="55">
        <v>8466</v>
      </c>
      <c r="G126" s="56">
        <v>3.5</v>
      </c>
      <c r="H126" s="55">
        <v>28724</v>
      </c>
      <c r="I126" s="55">
        <v>5419270908</v>
      </c>
      <c r="J126" s="55">
        <v>188667</v>
      </c>
      <c r="K126" s="55">
        <v>146746</v>
      </c>
      <c r="L126" s="55">
        <v>134230</v>
      </c>
      <c r="M126" s="56">
        <v>5.45</v>
      </c>
      <c r="N126" s="57"/>
      <c r="O126" s="57"/>
      <c r="P126" s="57"/>
      <c r="Q126" s="58"/>
      <c r="R126" s="57"/>
      <c r="S126" s="62"/>
    </row>
    <row r="127" spans="1:19" s="60" customFormat="1" ht="13.5" x14ac:dyDescent="0.25">
      <c r="A127" s="54" t="s">
        <v>102</v>
      </c>
      <c r="B127" s="55">
        <v>3050</v>
      </c>
      <c r="C127" s="55">
        <v>714630250</v>
      </c>
      <c r="D127" s="55">
        <v>234305</v>
      </c>
      <c r="E127" s="55">
        <v>178477</v>
      </c>
      <c r="F127" s="55">
        <v>8264</v>
      </c>
      <c r="G127" s="56">
        <v>3.4</v>
      </c>
      <c r="H127" s="55">
        <v>30402</v>
      </c>
      <c r="I127" s="55">
        <v>5646259440</v>
      </c>
      <c r="J127" s="55">
        <v>185720</v>
      </c>
      <c r="K127" s="55">
        <v>144594</v>
      </c>
      <c r="L127" s="55">
        <v>134124</v>
      </c>
      <c r="M127" s="56">
        <v>5.41</v>
      </c>
      <c r="N127" s="57"/>
      <c r="O127" s="57"/>
      <c r="P127" s="57"/>
      <c r="Q127" s="58"/>
      <c r="R127" s="57"/>
      <c r="S127" s="62"/>
    </row>
    <row r="128" spans="1:19" s="60" customFormat="1" ht="13.5" x14ac:dyDescent="0.25">
      <c r="A128" s="54" t="s">
        <v>103</v>
      </c>
      <c r="B128" s="55">
        <v>2542</v>
      </c>
      <c r="C128" s="55">
        <v>567567592</v>
      </c>
      <c r="D128" s="55">
        <v>223276</v>
      </c>
      <c r="E128" s="55">
        <v>166103</v>
      </c>
      <c r="F128" s="55">
        <v>8429</v>
      </c>
      <c r="G128" s="56">
        <v>3.45</v>
      </c>
      <c r="H128" s="55">
        <v>24994</v>
      </c>
      <c r="I128" s="55">
        <v>4461304030</v>
      </c>
      <c r="J128" s="55">
        <v>178495</v>
      </c>
      <c r="K128" s="55">
        <v>139899</v>
      </c>
      <c r="L128" s="55">
        <v>134941</v>
      </c>
      <c r="M128" s="56">
        <v>5.41</v>
      </c>
      <c r="N128" s="57"/>
      <c r="O128" s="57"/>
      <c r="P128" s="57"/>
      <c r="Q128" s="58"/>
      <c r="R128" s="57"/>
      <c r="S128" s="62"/>
    </row>
    <row r="129" spans="1:19" s="60" customFormat="1" ht="13.5" x14ac:dyDescent="0.25">
      <c r="A129" s="54" t="s">
        <v>104</v>
      </c>
      <c r="B129" s="55">
        <v>2315</v>
      </c>
      <c r="C129" s="55">
        <v>522703850</v>
      </c>
      <c r="D129" s="55">
        <v>225790</v>
      </c>
      <c r="E129" s="55">
        <v>173587</v>
      </c>
      <c r="F129" s="55">
        <v>8226</v>
      </c>
      <c r="G129" s="56">
        <v>3.34</v>
      </c>
      <c r="H129" s="55">
        <v>23805</v>
      </c>
      <c r="I129" s="55">
        <v>4222197630</v>
      </c>
      <c r="J129" s="55">
        <v>177366</v>
      </c>
      <c r="K129" s="55">
        <v>138823</v>
      </c>
      <c r="L129" s="55">
        <v>133407</v>
      </c>
      <c r="M129" s="56">
        <v>5.31</v>
      </c>
      <c r="N129" s="57"/>
      <c r="O129" s="57"/>
      <c r="P129" s="57"/>
      <c r="Q129" s="58"/>
      <c r="R129" s="57"/>
      <c r="S129" s="62"/>
    </row>
    <row r="130" spans="1:19" s="60" customFormat="1" ht="13.5" x14ac:dyDescent="0.25">
      <c r="A130" s="54" t="s">
        <v>105</v>
      </c>
      <c r="B130" s="55">
        <v>2105</v>
      </c>
      <c r="C130" s="55">
        <v>486391825</v>
      </c>
      <c r="D130" s="55">
        <v>231065</v>
      </c>
      <c r="E130" s="55">
        <v>171292</v>
      </c>
      <c r="F130" s="55">
        <v>7623</v>
      </c>
      <c r="G130" s="56">
        <v>3.08</v>
      </c>
      <c r="H130" s="55">
        <v>22099</v>
      </c>
      <c r="I130" s="55">
        <v>3996449457</v>
      </c>
      <c r="J130" s="55">
        <v>180843</v>
      </c>
      <c r="K130" s="55">
        <v>140975</v>
      </c>
      <c r="L130" s="55">
        <v>129512</v>
      </c>
      <c r="M130" s="56">
        <v>5.12</v>
      </c>
      <c r="N130" s="57"/>
      <c r="O130" s="57"/>
      <c r="P130" s="57"/>
      <c r="Q130" s="58"/>
      <c r="R130" s="57"/>
      <c r="S130" s="62"/>
    </row>
    <row r="131" spans="1:19" s="60" customFormat="1" ht="13.5" x14ac:dyDescent="0.25">
      <c r="A131" s="54" t="s">
        <v>106</v>
      </c>
      <c r="B131" s="55">
        <v>2168</v>
      </c>
      <c r="C131" s="55">
        <v>505245896</v>
      </c>
      <c r="D131" s="55">
        <v>233047</v>
      </c>
      <c r="E131" s="55">
        <v>174985</v>
      </c>
      <c r="F131" s="55">
        <v>7070</v>
      </c>
      <c r="G131" s="56">
        <v>2.85</v>
      </c>
      <c r="H131" s="55">
        <v>23641</v>
      </c>
      <c r="I131" s="55">
        <v>4417628183</v>
      </c>
      <c r="J131" s="55">
        <v>186863</v>
      </c>
      <c r="K131" s="55">
        <v>144399</v>
      </c>
      <c r="L131" s="55">
        <v>121879</v>
      </c>
      <c r="M131" s="56">
        <v>4.8</v>
      </c>
      <c r="N131" s="57"/>
      <c r="O131" s="57"/>
      <c r="P131" s="57"/>
      <c r="Q131" s="58"/>
      <c r="R131" s="57"/>
      <c r="S131" s="62"/>
    </row>
    <row r="132" spans="1:19" s="60" customFormat="1" ht="13.5" x14ac:dyDescent="0.25">
      <c r="A132" s="54" t="s">
        <v>107</v>
      </c>
      <c r="B132" s="55">
        <v>1617</v>
      </c>
      <c r="C132" s="55">
        <v>382996152</v>
      </c>
      <c r="D132" s="55">
        <v>236856</v>
      </c>
      <c r="E132" s="55">
        <v>173488</v>
      </c>
      <c r="F132" s="55">
        <v>7119</v>
      </c>
      <c r="G132" s="56">
        <v>2.87</v>
      </c>
      <c r="H132" s="55">
        <v>17379</v>
      </c>
      <c r="I132" s="55">
        <v>3052308528</v>
      </c>
      <c r="J132" s="55">
        <v>175632</v>
      </c>
      <c r="K132" s="55">
        <v>136964</v>
      </c>
      <c r="L132" s="55">
        <v>125189</v>
      </c>
      <c r="M132" s="56">
        <v>4.91</v>
      </c>
      <c r="N132" s="57">
        <v>324000</v>
      </c>
      <c r="O132" s="57">
        <f t="shared" ref="O132:O195" si="2">+N132*P132</f>
        <v>83397600000</v>
      </c>
      <c r="P132" s="57">
        <v>257400</v>
      </c>
      <c r="Q132" s="58">
        <v>211000</v>
      </c>
      <c r="R132" s="57">
        <v>3150000</v>
      </c>
      <c r="S132" s="62">
        <v>6.6</v>
      </c>
    </row>
    <row r="133" spans="1:19" s="60" customFormat="1" ht="13.5" x14ac:dyDescent="0.25">
      <c r="A133" s="54" t="s">
        <v>108</v>
      </c>
      <c r="B133" s="55">
        <v>1872</v>
      </c>
      <c r="C133" s="55">
        <v>434725200</v>
      </c>
      <c r="D133" s="55">
        <v>232225</v>
      </c>
      <c r="E133" s="55">
        <v>176581</v>
      </c>
      <c r="F133" s="55">
        <v>7325</v>
      </c>
      <c r="G133" s="56">
        <v>2.96</v>
      </c>
      <c r="H133" s="55">
        <v>20448</v>
      </c>
      <c r="I133" s="55">
        <v>3694319712</v>
      </c>
      <c r="J133" s="55">
        <v>180669</v>
      </c>
      <c r="K133" s="55">
        <v>139508</v>
      </c>
      <c r="L133" s="55">
        <v>128304</v>
      </c>
      <c r="M133" s="56">
        <v>5.03</v>
      </c>
      <c r="N133" s="57">
        <v>347000</v>
      </c>
      <c r="O133" s="57">
        <f t="shared" si="2"/>
        <v>90254700000</v>
      </c>
      <c r="P133" s="57">
        <v>260100</v>
      </c>
      <c r="Q133" s="58">
        <v>213700</v>
      </c>
      <c r="R133" s="57">
        <v>3380000</v>
      </c>
      <c r="S133" s="62">
        <v>7</v>
      </c>
    </row>
    <row r="134" spans="1:19" s="60" customFormat="1" ht="13.5" x14ac:dyDescent="0.25">
      <c r="A134" s="54" t="s">
        <v>109</v>
      </c>
      <c r="B134" s="55">
        <v>2557</v>
      </c>
      <c r="C134" s="55">
        <v>616600094</v>
      </c>
      <c r="D134" s="55">
        <v>241142</v>
      </c>
      <c r="E134" s="55">
        <v>176382</v>
      </c>
      <c r="F134" s="55">
        <v>8029</v>
      </c>
      <c r="G134" s="56">
        <v>3.24</v>
      </c>
      <c r="H134" s="55">
        <v>26279</v>
      </c>
      <c r="I134" s="55">
        <v>4933041322</v>
      </c>
      <c r="J134" s="55">
        <v>187718</v>
      </c>
      <c r="K134" s="55">
        <v>143323</v>
      </c>
      <c r="L134" s="55">
        <v>135376</v>
      </c>
      <c r="M134" s="56">
        <v>5.32</v>
      </c>
      <c r="N134" s="57">
        <v>436000</v>
      </c>
      <c r="O134" s="57">
        <f t="shared" si="2"/>
        <v>115714400000</v>
      </c>
      <c r="P134" s="57">
        <v>265400</v>
      </c>
      <c r="Q134" s="58">
        <v>217600</v>
      </c>
      <c r="R134" s="57">
        <v>3380000</v>
      </c>
      <c r="S134" s="62">
        <v>7.4</v>
      </c>
    </row>
    <row r="135" spans="1:19" s="60" customFormat="1" ht="13.5" x14ac:dyDescent="0.25">
      <c r="A135" s="54" t="s">
        <v>110</v>
      </c>
      <c r="B135" s="55">
        <v>2522</v>
      </c>
      <c r="C135" s="55">
        <v>613794272</v>
      </c>
      <c r="D135" s="55">
        <v>243376</v>
      </c>
      <c r="E135" s="55">
        <v>180972</v>
      </c>
      <c r="F135" s="55">
        <v>8716</v>
      </c>
      <c r="G135" s="56">
        <v>3.5</v>
      </c>
      <c r="H135" s="55">
        <v>25294</v>
      </c>
      <c r="I135" s="55">
        <v>4833835164</v>
      </c>
      <c r="J135" s="55">
        <v>191106</v>
      </c>
      <c r="K135" s="55">
        <v>144986</v>
      </c>
      <c r="L135" s="55">
        <v>142471</v>
      </c>
      <c r="M135" s="56">
        <v>5.59</v>
      </c>
      <c r="N135" s="57">
        <v>458000</v>
      </c>
      <c r="O135" s="57">
        <f t="shared" si="2"/>
        <v>122652400000</v>
      </c>
      <c r="P135" s="57">
        <v>267800</v>
      </c>
      <c r="Q135" s="58">
        <v>219600</v>
      </c>
      <c r="R135" s="57">
        <v>3750000</v>
      </c>
      <c r="S135" s="62">
        <v>8.5</v>
      </c>
    </row>
    <row r="136" spans="1:19" s="60" customFormat="1" ht="13.5" x14ac:dyDescent="0.25">
      <c r="A136" s="54" t="s">
        <v>111</v>
      </c>
      <c r="B136" s="55">
        <v>2960</v>
      </c>
      <c r="C136" s="55">
        <v>727763360</v>
      </c>
      <c r="D136" s="55">
        <v>245866</v>
      </c>
      <c r="E136" s="55">
        <v>182569</v>
      </c>
      <c r="F136" s="55">
        <v>9317</v>
      </c>
      <c r="G136" s="56">
        <v>3.74</v>
      </c>
      <c r="H136" s="55">
        <v>29497</v>
      </c>
      <c r="I136" s="55">
        <v>5761295046</v>
      </c>
      <c r="J136" s="55">
        <v>195318</v>
      </c>
      <c r="K136" s="55">
        <v>147725</v>
      </c>
      <c r="L136" s="55">
        <v>148583</v>
      </c>
      <c r="M136" s="56">
        <v>5.84</v>
      </c>
      <c r="N136" s="57">
        <v>511000</v>
      </c>
      <c r="O136" s="57">
        <f t="shared" si="2"/>
        <v>138276600000</v>
      </c>
      <c r="P136" s="57">
        <v>270600</v>
      </c>
      <c r="Q136" s="58">
        <v>222700</v>
      </c>
      <c r="R136" s="57">
        <v>3910000</v>
      </c>
      <c r="S136" s="62">
        <v>8.9</v>
      </c>
    </row>
    <row r="137" spans="1:19" s="60" customFormat="1" ht="13.5" x14ac:dyDescent="0.25">
      <c r="A137" s="54" t="s">
        <v>112</v>
      </c>
      <c r="B137" s="55">
        <v>3032</v>
      </c>
      <c r="C137" s="55">
        <v>768712056</v>
      </c>
      <c r="D137" s="55">
        <v>253533</v>
      </c>
      <c r="E137" s="55">
        <v>190053</v>
      </c>
      <c r="F137" s="55">
        <v>9680</v>
      </c>
      <c r="G137" s="56">
        <v>3.91</v>
      </c>
      <c r="H137" s="55">
        <v>29714</v>
      </c>
      <c r="I137" s="55">
        <v>6009418788</v>
      </c>
      <c r="J137" s="55">
        <v>202242</v>
      </c>
      <c r="K137" s="55">
        <v>153398</v>
      </c>
      <c r="L137" s="55">
        <v>150515</v>
      </c>
      <c r="M137" s="56">
        <v>5.98</v>
      </c>
      <c r="N137" s="57">
        <v>536000</v>
      </c>
      <c r="O137" s="57">
        <f t="shared" si="2"/>
        <v>148043200000</v>
      </c>
      <c r="P137" s="57">
        <v>276200</v>
      </c>
      <c r="Q137" s="58">
        <v>229000</v>
      </c>
      <c r="R137" s="57">
        <v>3870000</v>
      </c>
      <c r="S137" s="62">
        <v>9.1</v>
      </c>
    </row>
    <row r="138" spans="1:19" s="60" customFormat="1" ht="13.5" x14ac:dyDescent="0.25">
      <c r="A138" s="54" t="s">
        <v>113</v>
      </c>
      <c r="B138" s="55">
        <v>2908</v>
      </c>
      <c r="C138" s="55">
        <v>730065032</v>
      </c>
      <c r="D138" s="55">
        <v>251054</v>
      </c>
      <c r="E138" s="55">
        <v>187958</v>
      </c>
      <c r="F138" s="55">
        <v>10085</v>
      </c>
      <c r="G138" s="56">
        <v>4.08</v>
      </c>
      <c r="H138" s="55">
        <v>28516</v>
      </c>
      <c r="I138" s="55">
        <v>5591474312</v>
      </c>
      <c r="J138" s="55">
        <v>196082</v>
      </c>
      <c r="K138" s="55">
        <v>150659</v>
      </c>
      <c r="L138" s="55">
        <v>155222</v>
      </c>
      <c r="M138" s="56">
        <v>6.17</v>
      </c>
      <c r="N138" s="57">
        <v>499000</v>
      </c>
      <c r="O138" s="57">
        <f t="shared" si="2"/>
        <v>137624200000</v>
      </c>
      <c r="P138" s="57">
        <v>275800</v>
      </c>
      <c r="Q138" s="58">
        <v>228400</v>
      </c>
      <c r="R138" s="57">
        <v>4040000</v>
      </c>
      <c r="S138" s="62">
        <v>9.6</v>
      </c>
    </row>
    <row r="139" spans="1:19" s="60" customFormat="1" ht="13.5" x14ac:dyDescent="0.25">
      <c r="A139" s="54" t="s">
        <v>114</v>
      </c>
      <c r="B139" s="55">
        <v>2757</v>
      </c>
      <c r="C139" s="55">
        <v>704785695</v>
      </c>
      <c r="D139" s="55">
        <v>255635</v>
      </c>
      <c r="E139" s="55">
        <v>189654</v>
      </c>
      <c r="F139" s="55">
        <v>10499</v>
      </c>
      <c r="G139" s="56">
        <v>4.29</v>
      </c>
      <c r="H139" s="55">
        <v>28874</v>
      </c>
      <c r="I139" s="55">
        <v>5730796024</v>
      </c>
      <c r="J139" s="55">
        <v>198476</v>
      </c>
      <c r="K139" s="55">
        <v>151148</v>
      </c>
      <c r="L139" s="55">
        <v>151038</v>
      </c>
      <c r="M139" s="56">
        <v>6.03</v>
      </c>
      <c r="N139" s="57">
        <v>510000</v>
      </c>
      <c r="O139" s="57">
        <f t="shared" si="2"/>
        <v>137445000000</v>
      </c>
      <c r="P139" s="57">
        <v>269500</v>
      </c>
      <c r="Q139" s="58">
        <v>224600</v>
      </c>
      <c r="R139" s="57">
        <v>3890000</v>
      </c>
      <c r="S139" s="62">
        <v>9.6</v>
      </c>
    </row>
    <row r="140" spans="1:19" s="60" customFormat="1" ht="13.5" x14ac:dyDescent="0.25">
      <c r="A140" s="54" t="s">
        <v>115</v>
      </c>
      <c r="B140" s="55">
        <v>1951</v>
      </c>
      <c r="C140" s="55">
        <v>485617557</v>
      </c>
      <c r="D140" s="55">
        <v>248907</v>
      </c>
      <c r="E140" s="55">
        <v>181571</v>
      </c>
      <c r="F140" s="55">
        <v>10706</v>
      </c>
      <c r="G140" s="56">
        <v>4.47</v>
      </c>
      <c r="H140" s="55">
        <v>20488</v>
      </c>
      <c r="I140" s="55">
        <v>3866515848</v>
      </c>
      <c r="J140" s="55">
        <v>188721</v>
      </c>
      <c r="K140" s="55">
        <v>145475</v>
      </c>
      <c r="L140" s="55">
        <v>153206</v>
      </c>
      <c r="M140" s="56">
        <v>6.21</v>
      </c>
      <c r="N140" s="57">
        <v>365000</v>
      </c>
      <c r="O140" s="57">
        <f t="shared" si="2"/>
        <v>93914500000</v>
      </c>
      <c r="P140" s="57">
        <v>257300</v>
      </c>
      <c r="Q140" s="58">
        <v>210500</v>
      </c>
      <c r="R140" s="57">
        <v>3890000</v>
      </c>
      <c r="S140" s="62">
        <v>10.199999999999999</v>
      </c>
    </row>
    <row r="141" spans="1:19" s="60" customFormat="1" ht="13.5" x14ac:dyDescent="0.25">
      <c r="A141" s="54" t="s">
        <v>116</v>
      </c>
      <c r="B141" s="55">
        <v>1878</v>
      </c>
      <c r="C141" s="55">
        <v>449645784</v>
      </c>
      <c r="D141" s="55">
        <v>239428</v>
      </c>
      <c r="E141" s="55">
        <v>180773</v>
      </c>
      <c r="F141" s="55">
        <v>10356</v>
      </c>
      <c r="G141" s="56">
        <v>4.3899999999999997</v>
      </c>
      <c r="H141" s="55">
        <v>21132</v>
      </c>
      <c r="I141" s="55">
        <v>3903397380</v>
      </c>
      <c r="J141" s="55">
        <v>184715</v>
      </c>
      <c r="K141" s="55">
        <v>142247</v>
      </c>
      <c r="L141" s="55">
        <v>151024</v>
      </c>
      <c r="M141" s="56">
        <v>6.18</v>
      </c>
      <c r="N141" s="57">
        <v>373000</v>
      </c>
      <c r="O141" s="57">
        <f t="shared" si="2"/>
        <v>81500500000</v>
      </c>
      <c r="P141" s="57">
        <v>218500</v>
      </c>
      <c r="Q141" s="58">
        <v>206700</v>
      </c>
      <c r="R141" s="57">
        <v>3910000</v>
      </c>
      <c r="S141" s="62">
        <v>10.6</v>
      </c>
    </row>
    <row r="142" spans="1:19" s="60" customFormat="1" ht="13.5" x14ac:dyDescent="0.25">
      <c r="A142" s="54" t="s">
        <v>117</v>
      </c>
      <c r="B142" s="55">
        <v>1775</v>
      </c>
      <c r="C142" s="55">
        <v>434008800</v>
      </c>
      <c r="D142" s="55">
        <v>244512</v>
      </c>
      <c r="E142" s="55">
        <v>184265</v>
      </c>
      <c r="F142" s="55">
        <v>8930</v>
      </c>
      <c r="G142" s="56">
        <v>3.83</v>
      </c>
      <c r="H142" s="55">
        <v>19847</v>
      </c>
      <c r="I142" s="55">
        <v>3745525840</v>
      </c>
      <c r="J142" s="55">
        <v>188720</v>
      </c>
      <c r="K142" s="55">
        <v>143518</v>
      </c>
      <c r="L142" s="55">
        <v>145668</v>
      </c>
      <c r="M142" s="56">
        <v>6</v>
      </c>
      <c r="N142" s="57">
        <v>343000</v>
      </c>
      <c r="O142" s="57">
        <f t="shared" si="2"/>
        <v>87705100000</v>
      </c>
      <c r="P142" s="57">
        <v>255700</v>
      </c>
      <c r="Q142" s="58">
        <v>208800</v>
      </c>
      <c r="R142" s="57">
        <v>3700000</v>
      </c>
      <c r="S142" s="62">
        <v>10</v>
      </c>
    </row>
    <row r="143" spans="1:19" s="60" customFormat="1" ht="13.5" x14ac:dyDescent="0.25">
      <c r="A143" s="54" t="s">
        <v>118</v>
      </c>
      <c r="B143" s="55">
        <v>1742</v>
      </c>
      <c r="C143" s="55">
        <v>434804942</v>
      </c>
      <c r="D143" s="55">
        <v>249601</v>
      </c>
      <c r="E143" s="55">
        <v>188357</v>
      </c>
      <c r="F143" s="55">
        <v>9196</v>
      </c>
      <c r="G143" s="56">
        <v>4</v>
      </c>
      <c r="H143" s="55">
        <v>19310</v>
      </c>
      <c r="I143" s="55">
        <v>3728761000</v>
      </c>
      <c r="J143" s="55">
        <v>193100</v>
      </c>
      <c r="K143" s="55">
        <v>146159</v>
      </c>
      <c r="L143" s="55">
        <v>140026</v>
      </c>
      <c r="M143" s="56">
        <v>5.86</v>
      </c>
      <c r="N143" s="57">
        <v>320000</v>
      </c>
      <c r="O143" s="57">
        <f t="shared" si="2"/>
        <v>81248000000</v>
      </c>
      <c r="P143" s="57">
        <v>253900</v>
      </c>
      <c r="Q143" s="58">
        <v>206900</v>
      </c>
      <c r="R143" s="57">
        <v>3520000</v>
      </c>
      <c r="S143" s="62">
        <v>9.6</v>
      </c>
    </row>
    <row r="144" spans="1:19" s="60" customFormat="1" ht="13.5" x14ac:dyDescent="0.25">
      <c r="A144" s="54" t="s">
        <v>119</v>
      </c>
      <c r="B144" s="55">
        <v>1412</v>
      </c>
      <c r="C144" s="55">
        <v>340067492</v>
      </c>
      <c r="D144" s="55">
        <v>240841</v>
      </c>
      <c r="E144" s="55">
        <v>184365</v>
      </c>
      <c r="F144" s="55">
        <v>9732</v>
      </c>
      <c r="G144" s="56">
        <v>4.2699999999999996</v>
      </c>
      <c r="H144" s="55">
        <v>15023</v>
      </c>
      <c r="I144" s="55">
        <v>2683243007</v>
      </c>
      <c r="J144" s="55">
        <v>178609</v>
      </c>
      <c r="K144" s="55">
        <v>137649</v>
      </c>
      <c r="L144" s="55">
        <v>144754</v>
      </c>
      <c r="M144" s="56">
        <v>6.11</v>
      </c>
      <c r="N144" s="57">
        <v>235000</v>
      </c>
      <c r="O144" s="57">
        <f t="shared" si="2"/>
        <v>57716000000</v>
      </c>
      <c r="P144" s="57">
        <v>245600</v>
      </c>
      <c r="Q144" s="58">
        <v>199800</v>
      </c>
      <c r="R144" s="57">
        <v>3490000</v>
      </c>
      <c r="S144" s="62">
        <v>10</v>
      </c>
    </row>
    <row r="145" spans="1:19" s="60" customFormat="1" ht="13.5" x14ac:dyDescent="0.25">
      <c r="A145" s="54" t="s">
        <v>120</v>
      </c>
      <c r="B145" s="55">
        <v>1677</v>
      </c>
      <c r="C145" s="55">
        <v>386940918</v>
      </c>
      <c r="D145" s="55">
        <v>230734</v>
      </c>
      <c r="E145" s="55">
        <v>179375</v>
      </c>
      <c r="F145" s="55">
        <v>10189</v>
      </c>
      <c r="G145" s="56">
        <v>4.5</v>
      </c>
      <c r="H145" s="55">
        <v>18552</v>
      </c>
      <c r="I145" s="55">
        <v>3387242712</v>
      </c>
      <c r="J145" s="55">
        <v>182581</v>
      </c>
      <c r="K145" s="55">
        <v>141366</v>
      </c>
      <c r="L145" s="55">
        <v>147912</v>
      </c>
      <c r="M145" s="56">
        <v>6.28</v>
      </c>
      <c r="N145" s="57">
        <v>262000</v>
      </c>
      <c r="O145" s="57">
        <f t="shared" si="2"/>
        <v>63404000000</v>
      </c>
      <c r="P145" s="57">
        <v>242000</v>
      </c>
      <c r="Q145" s="58">
        <v>195700</v>
      </c>
      <c r="R145" s="57">
        <v>3380000</v>
      </c>
      <c r="S145" s="62">
        <v>9.8000000000000007</v>
      </c>
    </row>
    <row r="146" spans="1:19" s="60" customFormat="1" ht="13.5" x14ac:dyDescent="0.25">
      <c r="A146" s="54" t="s">
        <v>121</v>
      </c>
      <c r="B146" s="55">
        <v>2015</v>
      </c>
      <c r="C146" s="55">
        <v>477458280</v>
      </c>
      <c r="D146" s="55">
        <v>236952</v>
      </c>
      <c r="E146" s="55">
        <v>187858</v>
      </c>
      <c r="F146" s="55">
        <v>10758</v>
      </c>
      <c r="G146" s="56">
        <v>4.8499999999999996</v>
      </c>
      <c r="H146" s="55">
        <v>21359</v>
      </c>
      <c r="I146" s="55">
        <v>4027602553</v>
      </c>
      <c r="J146" s="55">
        <v>188567</v>
      </c>
      <c r="K146" s="55">
        <v>145572</v>
      </c>
      <c r="L146" s="55">
        <v>152082</v>
      </c>
      <c r="M146" s="56">
        <v>6.57</v>
      </c>
      <c r="N146" s="57">
        <v>316000</v>
      </c>
      <c r="O146" s="57">
        <f t="shared" si="2"/>
        <v>78083600000</v>
      </c>
      <c r="P146" s="57">
        <v>247100</v>
      </c>
      <c r="Q146" s="58">
        <v>200100</v>
      </c>
      <c r="R146" s="57">
        <v>3410000</v>
      </c>
      <c r="S146" s="62">
        <v>9.8000000000000007</v>
      </c>
    </row>
    <row r="147" spans="1:19" s="60" customFormat="1" ht="13.5" x14ac:dyDescent="0.25">
      <c r="A147" s="54" t="s">
        <v>122</v>
      </c>
      <c r="B147" s="55">
        <v>2153</v>
      </c>
      <c r="C147" s="55">
        <v>511234156</v>
      </c>
      <c r="D147" s="55">
        <v>237452</v>
      </c>
      <c r="E147" s="55">
        <v>186062</v>
      </c>
      <c r="F147" s="55">
        <v>11159</v>
      </c>
      <c r="G147" s="56">
        <v>5.0999999999999996</v>
      </c>
      <c r="H147" s="55">
        <v>22593</v>
      </c>
      <c r="I147" s="55">
        <v>4285530612</v>
      </c>
      <c r="J147" s="55">
        <v>189684</v>
      </c>
      <c r="K147" s="55">
        <v>145572</v>
      </c>
      <c r="L147" s="55">
        <v>153979</v>
      </c>
      <c r="M147" s="56">
        <v>6.72</v>
      </c>
      <c r="N147" s="57">
        <v>364000</v>
      </c>
      <c r="O147" s="57">
        <f t="shared" si="2"/>
        <v>89908000000</v>
      </c>
      <c r="P147" s="57">
        <v>247000</v>
      </c>
      <c r="Q147" s="58">
        <v>201000</v>
      </c>
      <c r="R147" s="57">
        <v>3810000</v>
      </c>
      <c r="S147" s="62">
        <v>11.1</v>
      </c>
    </row>
    <row r="148" spans="1:19" s="60" customFormat="1" ht="13.5" x14ac:dyDescent="0.25">
      <c r="A148" s="54" t="s">
        <v>123</v>
      </c>
      <c r="B148" s="55">
        <v>2312</v>
      </c>
      <c r="C148" s="55">
        <v>590322960</v>
      </c>
      <c r="D148" s="55">
        <v>255330</v>
      </c>
      <c r="E148" s="55">
        <v>192848</v>
      </c>
      <c r="F148" s="55">
        <v>11740</v>
      </c>
      <c r="G148" s="56">
        <v>5.5</v>
      </c>
      <c r="H148" s="55">
        <v>24980</v>
      </c>
      <c r="I148" s="55">
        <v>4909594180</v>
      </c>
      <c r="J148" s="55">
        <v>196541</v>
      </c>
      <c r="K148" s="55">
        <v>149290</v>
      </c>
      <c r="L148" s="55">
        <v>157333</v>
      </c>
      <c r="M148" s="56">
        <v>6.98</v>
      </c>
      <c r="N148" s="57">
        <v>403000</v>
      </c>
      <c r="O148" s="57">
        <f t="shared" si="2"/>
        <v>101717200000</v>
      </c>
      <c r="P148" s="57">
        <v>252400</v>
      </c>
      <c r="Q148" s="58">
        <v>207700</v>
      </c>
      <c r="R148" s="57">
        <v>3730000</v>
      </c>
      <c r="S148" s="62">
        <v>10.8</v>
      </c>
    </row>
    <row r="149" spans="1:19" s="60" customFormat="1" ht="13.5" x14ac:dyDescent="0.25">
      <c r="A149" s="54" t="s">
        <v>124</v>
      </c>
      <c r="B149" s="55">
        <v>2380</v>
      </c>
      <c r="C149" s="55">
        <v>604139200</v>
      </c>
      <c r="D149" s="55">
        <v>253840</v>
      </c>
      <c r="E149" s="55">
        <v>195442</v>
      </c>
      <c r="F149" s="55">
        <v>12093</v>
      </c>
      <c r="G149" s="56">
        <v>5.81</v>
      </c>
      <c r="H149" s="55">
        <v>25324</v>
      </c>
      <c r="I149" s="55">
        <v>5128084676</v>
      </c>
      <c r="J149" s="55">
        <v>202499</v>
      </c>
      <c r="K149" s="55">
        <v>153300</v>
      </c>
      <c r="L149" s="55">
        <v>155825</v>
      </c>
      <c r="M149" s="56">
        <v>7.03</v>
      </c>
      <c r="N149" s="57">
        <v>421000</v>
      </c>
      <c r="O149" s="57">
        <f t="shared" si="2"/>
        <v>108533800000</v>
      </c>
      <c r="P149" s="57">
        <v>257800</v>
      </c>
      <c r="Q149" s="58">
        <v>215100</v>
      </c>
      <c r="R149" s="57">
        <v>3770000</v>
      </c>
      <c r="S149" s="62">
        <v>11.1</v>
      </c>
    </row>
    <row r="150" spans="1:19" s="60" customFormat="1" ht="13.5" x14ac:dyDescent="0.25">
      <c r="A150" s="54" t="s">
        <v>125</v>
      </c>
      <c r="B150" s="55">
        <v>2253</v>
      </c>
      <c r="C150" s="55">
        <v>566379417</v>
      </c>
      <c r="D150" s="55">
        <v>251389</v>
      </c>
      <c r="E150" s="55">
        <v>189954</v>
      </c>
      <c r="F150" s="55">
        <v>12052</v>
      </c>
      <c r="G150" s="56">
        <v>5.95</v>
      </c>
      <c r="H150" s="55">
        <v>24599</v>
      </c>
      <c r="I150" s="55">
        <v>4901670537</v>
      </c>
      <c r="J150" s="55">
        <v>199263</v>
      </c>
      <c r="K150" s="55">
        <v>151540</v>
      </c>
      <c r="L150" s="55">
        <v>154539</v>
      </c>
      <c r="M150" s="56">
        <v>7.08</v>
      </c>
      <c r="N150" s="57">
        <v>418000</v>
      </c>
      <c r="O150" s="57">
        <f t="shared" si="2"/>
        <v>105879400000</v>
      </c>
      <c r="P150" s="57">
        <v>253300</v>
      </c>
      <c r="Q150" s="58">
        <v>210300</v>
      </c>
      <c r="R150" s="57">
        <v>3820000</v>
      </c>
      <c r="S150" s="62">
        <v>11</v>
      </c>
    </row>
    <row r="151" spans="1:19" s="60" customFormat="1" ht="13.5" x14ac:dyDescent="0.25">
      <c r="A151" s="54" t="s">
        <v>126</v>
      </c>
      <c r="B151" s="55">
        <v>2177</v>
      </c>
      <c r="C151" s="55">
        <v>543300828</v>
      </c>
      <c r="D151" s="55">
        <v>249564</v>
      </c>
      <c r="E151" s="55">
        <v>193347</v>
      </c>
      <c r="F151" s="55">
        <v>11403</v>
      </c>
      <c r="G151" s="56">
        <v>5.77</v>
      </c>
      <c r="H151" s="55">
        <v>23411</v>
      </c>
      <c r="I151" s="55">
        <v>4645187209</v>
      </c>
      <c r="J151" s="55">
        <v>198419</v>
      </c>
      <c r="K151" s="55">
        <v>150170</v>
      </c>
      <c r="L151" s="55">
        <v>151606</v>
      </c>
      <c r="M151" s="56">
        <v>7.09</v>
      </c>
      <c r="N151" s="57">
        <v>409000</v>
      </c>
      <c r="O151" s="57">
        <f t="shared" si="2"/>
        <v>100286800000</v>
      </c>
      <c r="P151" s="57">
        <v>245200</v>
      </c>
      <c r="Q151" s="58">
        <v>202900</v>
      </c>
      <c r="R151" s="57">
        <v>3610000</v>
      </c>
      <c r="S151" s="62">
        <v>10.3</v>
      </c>
    </row>
    <row r="152" spans="1:19" s="60" customFormat="1" ht="13.5" x14ac:dyDescent="0.25">
      <c r="A152" s="54" t="s">
        <v>127</v>
      </c>
      <c r="B152" s="55">
        <v>1799</v>
      </c>
      <c r="C152" s="55">
        <v>429173038</v>
      </c>
      <c r="D152" s="55">
        <v>238562</v>
      </c>
      <c r="E152" s="55">
        <v>180872</v>
      </c>
      <c r="F152" s="55">
        <v>11233</v>
      </c>
      <c r="G152" s="56">
        <v>5.72</v>
      </c>
      <c r="H152" s="55">
        <v>18552</v>
      </c>
      <c r="I152" s="55">
        <v>3458779224</v>
      </c>
      <c r="J152" s="55">
        <v>186437</v>
      </c>
      <c r="K152" s="55">
        <v>143714</v>
      </c>
      <c r="L152" s="55">
        <v>147886</v>
      </c>
      <c r="M152" s="56">
        <v>6.97</v>
      </c>
      <c r="N152" s="57">
        <v>369000</v>
      </c>
      <c r="O152" s="57">
        <f t="shared" si="2"/>
        <v>86604300000</v>
      </c>
      <c r="P152" s="57">
        <v>234700</v>
      </c>
      <c r="Q152" s="58">
        <v>191000</v>
      </c>
      <c r="R152" s="57">
        <v>3610000</v>
      </c>
      <c r="S152" s="62">
        <v>10.1</v>
      </c>
    </row>
    <row r="153" spans="1:19" s="60" customFormat="1" ht="13.5" x14ac:dyDescent="0.25">
      <c r="A153" s="54" t="s">
        <v>128</v>
      </c>
      <c r="B153" s="55">
        <v>1421</v>
      </c>
      <c r="C153" s="55">
        <v>339488268</v>
      </c>
      <c r="D153" s="55">
        <v>238908</v>
      </c>
      <c r="E153" s="55">
        <v>187559</v>
      </c>
      <c r="F153" s="55">
        <v>10961</v>
      </c>
      <c r="G153" s="56">
        <v>5.69</v>
      </c>
      <c r="H153" s="55">
        <v>17476</v>
      </c>
      <c r="I153" s="55">
        <v>3214570392</v>
      </c>
      <c r="J153" s="55">
        <v>183942</v>
      </c>
      <c r="K153" s="55">
        <v>141171</v>
      </c>
      <c r="L153" s="55">
        <v>144383</v>
      </c>
      <c r="M153" s="56">
        <v>6.9</v>
      </c>
      <c r="N153" s="57">
        <v>349000</v>
      </c>
      <c r="O153" s="57">
        <f t="shared" si="2"/>
        <v>80165300000</v>
      </c>
      <c r="P153" s="57">
        <v>229700</v>
      </c>
      <c r="Q153" s="58">
        <v>186500</v>
      </c>
      <c r="R153" s="57">
        <v>3560000</v>
      </c>
      <c r="S153" s="62">
        <v>10.4</v>
      </c>
    </row>
    <row r="154" spans="1:19" s="60" customFormat="1" ht="13.5" x14ac:dyDescent="0.25">
      <c r="A154" s="54" t="s">
        <v>129</v>
      </c>
      <c r="B154" s="55">
        <v>1072</v>
      </c>
      <c r="C154" s="55">
        <v>246549280</v>
      </c>
      <c r="D154" s="55">
        <v>229990</v>
      </c>
      <c r="E154" s="55">
        <v>179176</v>
      </c>
      <c r="F154" s="55">
        <v>10197</v>
      </c>
      <c r="G154" s="56">
        <v>5.46</v>
      </c>
      <c r="H154" s="55">
        <v>13215</v>
      </c>
      <c r="I154" s="55">
        <v>2347539030</v>
      </c>
      <c r="J154" s="55">
        <v>177642</v>
      </c>
      <c r="K154" s="55">
        <v>136182</v>
      </c>
      <c r="L154" s="55">
        <v>140462</v>
      </c>
      <c r="M154" s="56">
        <v>6.9</v>
      </c>
      <c r="N154" s="57">
        <v>273000</v>
      </c>
      <c r="O154" s="57">
        <f t="shared" si="2"/>
        <v>60797100000</v>
      </c>
      <c r="P154" s="57">
        <v>222700</v>
      </c>
      <c r="Q154" s="58">
        <v>180100</v>
      </c>
      <c r="R154" s="57">
        <v>3470000</v>
      </c>
      <c r="S154" s="62">
        <v>11</v>
      </c>
    </row>
    <row r="155" spans="1:19" s="60" customFormat="1" ht="13.5" x14ac:dyDescent="0.25">
      <c r="A155" s="54" t="s">
        <v>130</v>
      </c>
      <c r="B155" s="55">
        <v>1397</v>
      </c>
      <c r="C155" s="55">
        <v>334898619</v>
      </c>
      <c r="D155" s="55">
        <v>239727</v>
      </c>
      <c r="E155" s="55">
        <v>178677</v>
      </c>
      <c r="F155" s="55">
        <v>9419</v>
      </c>
      <c r="G155" s="56">
        <v>5.12</v>
      </c>
      <c r="H155" s="55">
        <v>16582</v>
      </c>
      <c r="I155" s="55">
        <v>2995057422</v>
      </c>
      <c r="J155" s="55">
        <v>180621</v>
      </c>
      <c r="K155" s="55">
        <v>139508</v>
      </c>
      <c r="L155" s="55">
        <v>131084</v>
      </c>
      <c r="M155" s="56">
        <v>6.51</v>
      </c>
      <c r="N155" s="57">
        <v>305000</v>
      </c>
      <c r="O155" s="57">
        <f t="shared" si="2"/>
        <v>66368000000</v>
      </c>
      <c r="P155" s="57">
        <v>217600</v>
      </c>
      <c r="Q155" s="58">
        <v>175700</v>
      </c>
      <c r="R155" s="57">
        <v>3130000</v>
      </c>
      <c r="S155" s="62">
        <v>9.4</v>
      </c>
    </row>
    <row r="156" spans="1:19" s="60" customFormat="1" ht="13.5" x14ac:dyDescent="0.25">
      <c r="A156" s="54" t="s">
        <v>131</v>
      </c>
      <c r="B156" s="55">
        <v>901</v>
      </c>
      <c r="C156" s="55">
        <v>201624879</v>
      </c>
      <c r="D156" s="55">
        <v>223779</v>
      </c>
      <c r="E156" s="55">
        <v>175084</v>
      </c>
      <c r="F156" s="55">
        <v>9702</v>
      </c>
      <c r="G156" s="56">
        <v>5.4</v>
      </c>
      <c r="H156" s="55">
        <v>11121</v>
      </c>
      <c r="I156" s="55">
        <v>1833041067</v>
      </c>
      <c r="J156" s="55">
        <v>164827</v>
      </c>
      <c r="K156" s="55">
        <v>130899</v>
      </c>
      <c r="L156" s="55">
        <v>133370</v>
      </c>
      <c r="M156" s="56">
        <v>6.73</v>
      </c>
      <c r="N156" s="57">
        <v>218000</v>
      </c>
      <c r="O156" s="57">
        <f t="shared" si="2"/>
        <v>45017000000</v>
      </c>
      <c r="P156" s="57">
        <v>206500</v>
      </c>
      <c r="Q156" s="58">
        <v>164600</v>
      </c>
      <c r="R156" s="57">
        <v>3030000</v>
      </c>
      <c r="S156" s="62">
        <v>9.5</v>
      </c>
    </row>
    <row r="157" spans="1:19" s="60" customFormat="1" ht="13.5" x14ac:dyDescent="0.25">
      <c r="A157" s="54" t="s">
        <v>132</v>
      </c>
      <c r="B157" s="55">
        <v>1174</v>
      </c>
      <c r="C157" s="55">
        <v>276447650</v>
      </c>
      <c r="D157" s="55">
        <v>235475</v>
      </c>
      <c r="E157" s="55">
        <v>186660</v>
      </c>
      <c r="F157" s="55">
        <v>10257</v>
      </c>
      <c r="G157" s="56">
        <v>5.85</v>
      </c>
      <c r="H157" s="55">
        <v>13847</v>
      </c>
      <c r="I157" s="55">
        <v>2397081864</v>
      </c>
      <c r="J157" s="55">
        <v>173112</v>
      </c>
      <c r="K157" s="55">
        <v>137160</v>
      </c>
      <c r="L157" s="55">
        <v>135710</v>
      </c>
      <c r="M157" s="56">
        <v>6.99</v>
      </c>
      <c r="N157" s="57">
        <v>238000</v>
      </c>
      <c r="O157" s="57">
        <f t="shared" si="2"/>
        <v>50051400000</v>
      </c>
      <c r="P157" s="57">
        <v>210300</v>
      </c>
      <c r="Q157" s="58">
        <v>168200</v>
      </c>
      <c r="R157" s="57">
        <v>3200000</v>
      </c>
      <c r="S157" s="62">
        <v>9.6999999999999993</v>
      </c>
    </row>
    <row r="158" spans="1:19" s="60" customFormat="1" ht="13.5" x14ac:dyDescent="0.25">
      <c r="A158" s="54" t="s">
        <v>133</v>
      </c>
      <c r="B158" s="55">
        <v>1474</v>
      </c>
      <c r="C158" s="55">
        <v>334030510</v>
      </c>
      <c r="D158" s="55">
        <v>226615</v>
      </c>
      <c r="E158" s="55">
        <v>178178</v>
      </c>
      <c r="F158" s="55">
        <v>10607</v>
      </c>
      <c r="G158" s="56">
        <v>6.21</v>
      </c>
      <c r="H158" s="55">
        <v>17345</v>
      </c>
      <c r="I158" s="55">
        <v>3058079605</v>
      </c>
      <c r="J158" s="55">
        <v>176309</v>
      </c>
      <c r="K158" s="55">
        <v>138529</v>
      </c>
      <c r="L158" s="55">
        <v>138258</v>
      </c>
      <c r="M158" s="56">
        <v>7.24</v>
      </c>
      <c r="N158" s="57">
        <v>304000</v>
      </c>
      <c r="O158" s="57">
        <f t="shared" si="2"/>
        <v>64235200000</v>
      </c>
      <c r="P158" s="57">
        <v>211300</v>
      </c>
      <c r="Q158" s="58">
        <v>169900</v>
      </c>
      <c r="R158" s="57">
        <v>3090000</v>
      </c>
      <c r="S158" s="62">
        <v>9.4</v>
      </c>
    </row>
    <row r="159" spans="1:19" s="60" customFormat="1" ht="13.5" x14ac:dyDescent="0.25">
      <c r="A159" s="54" t="s">
        <v>134</v>
      </c>
      <c r="B159" s="55">
        <v>1664</v>
      </c>
      <c r="C159" s="55">
        <v>379887872</v>
      </c>
      <c r="D159" s="55">
        <v>228298</v>
      </c>
      <c r="E159" s="55">
        <v>185962</v>
      </c>
      <c r="F159" s="55">
        <v>10789</v>
      </c>
      <c r="G159" s="56">
        <v>6.47</v>
      </c>
      <c r="H159" s="55">
        <v>17733</v>
      </c>
      <c r="I159" s="55">
        <v>3148600548</v>
      </c>
      <c r="J159" s="55">
        <v>177556</v>
      </c>
      <c r="K159" s="55">
        <v>141757</v>
      </c>
      <c r="L159" s="55">
        <v>137928</v>
      </c>
      <c r="M159" s="56">
        <v>7.38</v>
      </c>
      <c r="N159" s="57">
        <v>349000</v>
      </c>
      <c r="O159" s="57">
        <f t="shared" si="2"/>
        <v>72871200000</v>
      </c>
      <c r="P159" s="57">
        <v>208800</v>
      </c>
      <c r="Q159" s="58">
        <v>166600</v>
      </c>
      <c r="R159" s="57">
        <v>3330000</v>
      </c>
      <c r="S159" s="62">
        <v>10.1</v>
      </c>
    </row>
    <row r="160" spans="1:19" s="60" customFormat="1" ht="13.5" x14ac:dyDescent="0.25">
      <c r="A160" s="54" t="s">
        <v>135</v>
      </c>
      <c r="B160" s="55">
        <v>1821</v>
      </c>
      <c r="C160" s="55">
        <v>450730278</v>
      </c>
      <c r="D160" s="55">
        <v>247518</v>
      </c>
      <c r="E160" s="55">
        <v>192448</v>
      </c>
      <c r="F160" s="55">
        <v>10862</v>
      </c>
      <c r="G160" s="56">
        <v>6.67</v>
      </c>
      <c r="H160" s="55">
        <v>19790</v>
      </c>
      <c r="I160" s="55">
        <v>3745297080</v>
      </c>
      <c r="J160" s="55">
        <v>189252</v>
      </c>
      <c r="K160" s="55">
        <v>148018</v>
      </c>
      <c r="L160" s="55">
        <v>138057</v>
      </c>
      <c r="M160" s="56">
        <v>7.56</v>
      </c>
      <c r="N160" s="57">
        <v>376000</v>
      </c>
      <c r="O160" s="57">
        <f t="shared" si="2"/>
        <v>82005600000</v>
      </c>
      <c r="P160" s="57">
        <v>218100</v>
      </c>
      <c r="Q160" s="58">
        <v>174700</v>
      </c>
      <c r="R160" s="57">
        <v>3220000</v>
      </c>
      <c r="S160" s="62">
        <v>9.6</v>
      </c>
    </row>
    <row r="161" spans="1:19" s="60" customFormat="1" ht="13.5" x14ac:dyDescent="0.25">
      <c r="A161" s="54" t="s">
        <v>136</v>
      </c>
      <c r="B161" s="55">
        <v>2216</v>
      </c>
      <c r="C161" s="55">
        <v>544265112</v>
      </c>
      <c r="D161" s="55">
        <v>245607</v>
      </c>
      <c r="E161" s="55">
        <v>194644</v>
      </c>
      <c r="F161" s="55">
        <v>11007</v>
      </c>
      <c r="G161" s="56">
        <v>6.82</v>
      </c>
      <c r="H161" s="55">
        <v>22693</v>
      </c>
      <c r="I161" s="55">
        <v>4464371197</v>
      </c>
      <c r="J161" s="55">
        <v>196729</v>
      </c>
      <c r="K161" s="55">
        <v>153692</v>
      </c>
      <c r="L161" s="55">
        <v>135909</v>
      </c>
      <c r="M161" s="56">
        <v>7.54</v>
      </c>
      <c r="N161" s="57">
        <v>438000</v>
      </c>
      <c r="O161" s="57">
        <f t="shared" si="2"/>
        <v>99732600000</v>
      </c>
      <c r="P161" s="57">
        <v>227700</v>
      </c>
      <c r="Q161" s="58">
        <v>181800</v>
      </c>
      <c r="R161" s="57">
        <v>3220000</v>
      </c>
      <c r="S161" s="62">
        <v>9.4</v>
      </c>
    </row>
    <row r="162" spans="1:19" s="60" customFormat="1" ht="13.5" x14ac:dyDescent="0.25">
      <c r="A162" s="54" t="s">
        <v>137</v>
      </c>
      <c r="B162" s="55">
        <v>2225</v>
      </c>
      <c r="C162" s="55">
        <v>530978450</v>
      </c>
      <c r="D162" s="55">
        <v>238642</v>
      </c>
      <c r="E162" s="55">
        <v>188956</v>
      </c>
      <c r="F162" s="55">
        <v>10776</v>
      </c>
      <c r="G162" s="56">
        <v>6.69</v>
      </c>
      <c r="H162" s="55">
        <v>23335</v>
      </c>
      <c r="I162" s="55">
        <v>4485197015</v>
      </c>
      <c r="J162" s="55">
        <v>192209</v>
      </c>
      <c r="K162" s="55">
        <v>151931</v>
      </c>
      <c r="L162" s="55">
        <v>136497</v>
      </c>
      <c r="M162" s="56">
        <v>7.61</v>
      </c>
      <c r="N162" s="57">
        <v>442000</v>
      </c>
      <c r="O162" s="57">
        <f t="shared" si="2"/>
        <v>100422400000</v>
      </c>
      <c r="P162" s="57">
        <v>227200</v>
      </c>
      <c r="Q162" s="58">
        <v>181300</v>
      </c>
      <c r="R162" s="57">
        <v>3380000</v>
      </c>
      <c r="S162" s="62">
        <v>9.4</v>
      </c>
    </row>
    <row r="163" spans="1:19" s="60" customFormat="1" ht="13.5" x14ac:dyDescent="0.25">
      <c r="A163" s="54" t="s">
        <v>138</v>
      </c>
      <c r="B163" s="55">
        <v>1926</v>
      </c>
      <c r="C163" s="55">
        <v>455169654</v>
      </c>
      <c r="D163" s="55">
        <v>236329</v>
      </c>
      <c r="E163" s="55">
        <v>186860</v>
      </c>
      <c r="F163" s="55">
        <v>10268</v>
      </c>
      <c r="G163" s="56">
        <v>6.45</v>
      </c>
      <c r="H163" s="55">
        <v>20634</v>
      </c>
      <c r="I163" s="55">
        <v>3921429798</v>
      </c>
      <c r="J163" s="55">
        <v>190047</v>
      </c>
      <c r="K163" s="55">
        <v>148703</v>
      </c>
      <c r="L163" s="55">
        <v>134546</v>
      </c>
      <c r="M163" s="56">
        <v>7.6</v>
      </c>
      <c r="N163" s="57">
        <v>417000</v>
      </c>
      <c r="O163" s="57">
        <f t="shared" si="2"/>
        <v>92740800000</v>
      </c>
      <c r="P163" s="57">
        <v>222400</v>
      </c>
      <c r="Q163" s="58">
        <v>177300</v>
      </c>
      <c r="R163" s="57">
        <v>3300000</v>
      </c>
      <c r="S163" s="62">
        <v>9</v>
      </c>
    </row>
    <row r="164" spans="1:19" s="60" customFormat="1" ht="13.5" x14ac:dyDescent="0.25">
      <c r="A164" s="54" t="s">
        <v>139</v>
      </c>
      <c r="B164" s="55">
        <v>1902</v>
      </c>
      <c r="C164" s="55">
        <v>448004688</v>
      </c>
      <c r="D164" s="55">
        <v>235544</v>
      </c>
      <c r="E164" s="55">
        <v>183866</v>
      </c>
      <c r="F164" s="55">
        <v>9815</v>
      </c>
      <c r="G164" s="56">
        <v>6.14</v>
      </c>
      <c r="H164" s="55">
        <v>19374</v>
      </c>
      <c r="I164" s="55">
        <v>3562704234</v>
      </c>
      <c r="J164" s="55">
        <v>183891</v>
      </c>
      <c r="K164" s="55">
        <v>146355</v>
      </c>
      <c r="L164" s="55">
        <v>131293</v>
      </c>
      <c r="M164" s="56">
        <v>7.39</v>
      </c>
      <c r="N164" s="57">
        <v>392000</v>
      </c>
      <c r="O164" s="57">
        <f t="shared" si="2"/>
        <v>87102400000</v>
      </c>
      <c r="P164" s="57">
        <v>222200</v>
      </c>
      <c r="Q164" s="58">
        <v>176100</v>
      </c>
      <c r="R164" s="57">
        <v>3120000</v>
      </c>
      <c r="S164" s="62">
        <v>8.1999999999999993</v>
      </c>
    </row>
    <row r="165" spans="1:19" s="60" customFormat="1" ht="13.5" x14ac:dyDescent="0.25">
      <c r="A165" s="54" t="s">
        <v>140</v>
      </c>
      <c r="B165" s="55">
        <v>1920</v>
      </c>
      <c r="C165" s="55">
        <v>445574400</v>
      </c>
      <c r="D165" s="55">
        <v>232070</v>
      </c>
      <c r="E165" s="55">
        <v>178378</v>
      </c>
      <c r="F165" s="55">
        <v>9629</v>
      </c>
      <c r="G165" s="56">
        <v>5.87</v>
      </c>
      <c r="H165" s="55">
        <v>20272</v>
      </c>
      <c r="I165" s="55">
        <v>3626376992</v>
      </c>
      <c r="J165" s="55">
        <v>178886</v>
      </c>
      <c r="K165" s="55">
        <v>141660</v>
      </c>
      <c r="L165" s="55">
        <v>129058</v>
      </c>
      <c r="M165" s="56">
        <v>7.17</v>
      </c>
      <c r="N165" s="57">
        <v>418000</v>
      </c>
      <c r="O165" s="57">
        <f t="shared" si="2"/>
        <v>90873200000</v>
      </c>
      <c r="P165" s="57">
        <v>217400</v>
      </c>
      <c r="Q165" s="58">
        <v>172200</v>
      </c>
      <c r="R165" s="57">
        <v>2970000</v>
      </c>
      <c r="S165" s="62">
        <v>7.2</v>
      </c>
    </row>
    <row r="166" spans="1:19" s="60" customFormat="1" ht="13.5" x14ac:dyDescent="0.25">
      <c r="A166" s="54" t="s">
        <v>141</v>
      </c>
      <c r="B166" s="55">
        <v>1701</v>
      </c>
      <c r="C166" s="55">
        <v>393249087</v>
      </c>
      <c r="D166" s="55">
        <v>231187</v>
      </c>
      <c r="E166" s="55">
        <v>175184</v>
      </c>
      <c r="F166" s="55">
        <v>9166</v>
      </c>
      <c r="G166" s="56">
        <v>5.41</v>
      </c>
      <c r="H166" s="55">
        <v>18710</v>
      </c>
      <c r="I166" s="55">
        <v>3354572030</v>
      </c>
      <c r="J166" s="55">
        <v>179293</v>
      </c>
      <c r="K166" s="55">
        <v>141268</v>
      </c>
      <c r="L166" s="55">
        <v>127116</v>
      </c>
      <c r="M166" s="56">
        <v>6.89</v>
      </c>
      <c r="N166" s="57">
        <v>395000</v>
      </c>
      <c r="O166" s="57">
        <f t="shared" si="2"/>
        <v>83661000000</v>
      </c>
      <c r="P166" s="57">
        <v>211800</v>
      </c>
      <c r="Q166" s="58">
        <v>170000</v>
      </c>
      <c r="R166" s="57">
        <v>2950000</v>
      </c>
      <c r="S166" s="62">
        <v>6.6</v>
      </c>
    </row>
    <row r="167" spans="1:19" s="60" customFormat="1" ht="13.5" x14ac:dyDescent="0.25">
      <c r="A167" s="54" t="s">
        <v>142</v>
      </c>
      <c r="B167" s="55">
        <v>1483</v>
      </c>
      <c r="C167" s="55">
        <v>370119725</v>
      </c>
      <c r="D167" s="55">
        <v>249575</v>
      </c>
      <c r="E167" s="55">
        <v>186860</v>
      </c>
      <c r="F167" s="55">
        <v>8697</v>
      </c>
      <c r="G167" s="56">
        <v>5.1100000000000003</v>
      </c>
      <c r="H167" s="55">
        <v>16914</v>
      </c>
      <c r="I167" s="55">
        <v>3220053492</v>
      </c>
      <c r="J167" s="55">
        <v>190378</v>
      </c>
      <c r="K167" s="55">
        <v>143225</v>
      </c>
      <c r="L167" s="55">
        <v>121667</v>
      </c>
      <c r="M167" s="56">
        <v>6.58</v>
      </c>
      <c r="N167" s="57">
        <v>347000</v>
      </c>
      <c r="O167" s="57">
        <f t="shared" si="2"/>
        <v>75958300000</v>
      </c>
      <c r="P167" s="57">
        <v>218900</v>
      </c>
      <c r="Q167" s="58">
        <v>170700</v>
      </c>
      <c r="R167" s="57">
        <v>2740000</v>
      </c>
      <c r="S167" s="62">
        <v>7.3</v>
      </c>
    </row>
    <row r="168" spans="1:19" s="60" customFormat="1" ht="13.5" x14ac:dyDescent="0.25">
      <c r="A168" s="54" t="s">
        <v>143</v>
      </c>
      <c r="B168" s="55">
        <v>970</v>
      </c>
      <c r="C168" s="55">
        <v>226549320</v>
      </c>
      <c r="D168" s="55">
        <v>233556</v>
      </c>
      <c r="E168" s="55">
        <v>174386</v>
      </c>
      <c r="F168" s="55">
        <v>9261</v>
      </c>
      <c r="G168" s="56">
        <v>5.43</v>
      </c>
      <c r="H168" s="55">
        <v>10797</v>
      </c>
      <c r="I168" s="55">
        <v>1903489506</v>
      </c>
      <c r="J168" s="55">
        <v>176298</v>
      </c>
      <c r="K168" s="55">
        <v>135888</v>
      </c>
      <c r="L168" s="55">
        <v>127713</v>
      </c>
      <c r="M168" s="56">
        <v>6.92</v>
      </c>
      <c r="N168" s="57">
        <v>234000</v>
      </c>
      <c r="O168" s="57">
        <f t="shared" si="2"/>
        <v>49654800000</v>
      </c>
      <c r="P168" s="57">
        <v>212200</v>
      </c>
      <c r="Q168" s="58">
        <v>164900</v>
      </c>
      <c r="R168" s="57">
        <v>2750000</v>
      </c>
      <c r="S168" s="62">
        <v>7.7</v>
      </c>
    </row>
    <row r="169" spans="1:19" s="60" customFormat="1" ht="13.5" x14ac:dyDescent="0.25">
      <c r="A169" s="54" t="s">
        <v>144</v>
      </c>
      <c r="B169" s="55">
        <v>1229</v>
      </c>
      <c r="C169" s="55">
        <v>287475390</v>
      </c>
      <c r="D169" s="55">
        <v>233910</v>
      </c>
      <c r="E169" s="55">
        <v>181671</v>
      </c>
      <c r="F169" s="55">
        <v>10153</v>
      </c>
      <c r="G169" s="56">
        <v>5.93</v>
      </c>
      <c r="H169" s="55">
        <v>13781</v>
      </c>
      <c r="I169" s="55">
        <v>2473331194</v>
      </c>
      <c r="J169" s="55">
        <v>179474</v>
      </c>
      <c r="K169" s="55">
        <v>139997</v>
      </c>
      <c r="L169" s="55">
        <v>131375</v>
      </c>
      <c r="M169" s="56">
        <v>7.12</v>
      </c>
      <c r="N169" s="57">
        <v>258000</v>
      </c>
      <c r="O169" s="57">
        <f t="shared" si="2"/>
        <v>53844600000</v>
      </c>
      <c r="P169" s="57">
        <v>208700</v>
      </c>
      <c r="Q169" s="58">
        <v>164600</v>
      </c>
      <c r="R169" s="57">
        <v>3000000</v>
      </c>
      <c r="S169" s="62">
        <v>8.4</v>
      </c>
    </row>
    <row r="170" spans="1:19" s="60" customFormat="1" ht="13.5" x14ac:dyDescent="0.25">
      <c r="A170" s="54" t="s">
        <v>145</v>
      </c>
      <c r="B170" s="55">
        <v>1954</v>
      </c>
      <c r="C170" s="55">
        <v>451948476</v>
      </c>
      <c r="D170" s="55">
        <v>231294</v>
      </c>
      <c r="E170" s="55">
        <v>178477</v>
      </c>
      <c r="F170" s="55">
        <v>11172</v>
      </c>
      <c r="G170" s="56">
        <v>6.38</v>
      </c>
      <c r="H170" s="55">
        <v>20465</v>
      </c>
      <c r="I170" s="55">
        <v>3765171165</v>
      </c>
      <c r="J170" s="55">
        <v>183981</v>
      </c>
      <c r="K170" s="55">
        <v>142833</v>
      </c>
      <c r="L170" s="55">
        <v>138366</v>
      </c>
      <c r="M170" s="56">
        <v>7.4</v>
      </c>
      <c r="N170" s="57">
        <v>366000</v>
      </c>
      <c r="O170" s="57">
        <f t="shared" si="2"/>
        <v>78507000000</v>
      </c>
      <c r="P170" s="57">
        <v>214500</v>
      </c>
      <c r="Q170" s="58">
        <v>169600</v>
      </c>
      <c r="R170" s="57">
        <v>3090000</v>
      </c>
      <c r="S170" s="62">
        <v>8</v>
      </c>
    </row>
    <row r="171" spans="1:19" s="60" customFormat="1" ht="13.5" x14ac:dyDescent="0.25">
      <c r="A171" s="54" t="s">
        <v>146</v>
      </c>
      <c r="B171" s="55">
        <v>2192</v>
      </c>
      <c r="C171" s="55">
        <v>502412976</v>
      </c>
      <c r="D171" s="55">
        <v>229203</v>
      </c>
      <c r="E171" s="55">
        <v>184166</v>
      </c>
      <c r="F171" s="55">
        <v>11595</v>
      </c>
      <c r="G171" s="56">
        <v>6.46</v>
      </c>
      <c r="H171" s="55">
        <v>22893</v>
      </c>
      <c r="I171" s="55">
        <v>4213410864</v>
      </c>
      <c r="J171" s="55">
        <v>184048</v>
      </c>
      <c r="K171" s="55">
        <v>145475</v>
      </c>
      <c r="L171" s="55">
        <v>139065</v>
      </c>
      <c r="M171" s="56">
        <v>7.27</v>
      </c>
      <c r="N171" s="57">
        <v>443000</v>
      </c>
      <c r="O171" s="57">
        <f t="shared" si="2"/>
        <v>96263900000</v>
      </c>
      <c r="P171" s="57">
        <v>217300</v>
      </c>
      <c r="Q171" s="58">
        <v>172300</v>
      </c>
      <c r="R171" s="57">
        <v>3420000</v>
      </c>
      <c r="S171" s="62">
        <v>8.4</v>
      </c>
    </row>
    <row r="172" spans="1:19" s="60" customFormat="1" ht="13.5" x14ac:dyDescent="0.25">
      <c r="A172" s="54" t="s">
        <v>147</v>
      </c>
      <c r="B172" s="55">
        <v>2247</v>
      </c>
      <c r="C172" s="55">
        <v>532534506</v>
      </c>
      <c r="D172" s="55">
        <v>236998</v>
      </c>
      <c r="E172" s="55">
        <v>187658</v>
      </c>
      <c r="F172" s="55">
        <v>12110</v>
      </c>
      <c r="G172" s="56">
        <v>6.62</v>
      </c>
      <c r="H172" s="55">
        <v>23812</v>
      </c>
      <c r="I172" s="55">
        <v>4477632292</v>
      </c>
      <c r="J172" s="55">
        <v>188041</v>
      </c>
      <c r="K172" s="55">
        <v>146844</v>
      </c>
      <c r="L172" s="55">
        <v>146389</v>
      </c>
      <c r="M172" s="56">
        <v>7.52</v>
      </c>
      <c r="N172" s="57">
        <v>449000</v>
      </c>
      <c r="O172" s="57">
        <f t="shared" si="2"/>
        <v>99184100000</v>
      </c>
      <c r="P172" s="57">
        <v>220900</v>
      </c>
      <c r="Q172" s="58">
        <v>174600</v>
      </c>
      <c r="R172" s="57">
        <v>3310000</v>
      </c>
      <c r="S172" s="62">
        <v>8.1999999999999993</v>
      </c>
    </row>
    <row r="173" spans="1:19" s="60" customFormat="1" ht="13.5" x14ac:dyDescent="0.25">
      <c r="A173" s="54" t="s">
        <v>148</v>
      </c>
      <c r="B173" s="55">
        <v>2153</v>
      </c>
      <c r="C173" s="55">
        <v>575057688</v>
      </c>
      <c r="D173" s="55">
        <v>267096</v>
      </c>
      <c r="E173" s="55">
        <v>199534</v>
      </c>
      <c r="F173" s="55">
        <v>12676</v>
      </c>
      <c r="G173" s="56">
        <v>6.94</v>
      </c>
      <c r="H173" s="55">
        <v>22864</v>
      </c>
      <c r="I173" s="55">
        <v>4604055088</v>
      </c>
      <c r="J173" s="55">
        <v>201367</v>
      </c>
      <c r="K173" s="55">
        <v>150953</v>
      </c>
      <c r="L173" s="55">
        <v>152451</v>
      </c>
      <c r="M173" s="56">
        <v>7.82</v>
      </c>
      <c r="N173" s="57">
        <v>472000</v>
      </c>
      <c r="O173" s="57">
        <f t="shared" si="2"/>
        <v>108560000000</v>
      </c>
      <c r="P173" s="57">
        <v>230000</v>
      </c>
      <c r="Q173" s="58">
        <v>182900</v>
      </c>
      <c r="R173" s="57">
        <v>3310000</v>
      </c>
      <c r="S173" s="62">
        <v>8.9</v>
      </c>
    </row>
    <row r="174" spans="1:19" s="60" customFormat="1" ht="13.5" x14ac:dyDescent="0.25">
      <c r="A174" s="54" t="s">
        <v>149</v>
      </c>
      <c r="B174" s="55">
        <v>1613</v>
      </c>
      <c r="C174" s="55">
        <v>447552658</v>
      </c>
      <c r="D174" s="55">
        <v>277466</v>
      </c>
      <c r="E174" s="55">
        <v>212607</v>
      </c>
      <c r="F174" s="55">
        <v>12659</v>
      </c>
      <c r="G174" s="56">
        <v>7.13</v>
      </c>
      <c r="H174" s="55">
        <v>17336</v>
      </c>
      <c r="I174" s="55">
        <v>3552354432</v>
      </c>
      <c r="J174" s="55">
        <v>204912</v>
      </c>
      <c r="K174" s="55">
        <v>153007</v>
      </c>
      <c r="L174" s="55">
        <v>155243</v>
      </c>
      <c r="M174" s="56">
        <v>8.18</v>
      </c>
      <c r="N174" s="57">
        <v>331000</v>
      </c>
      <c r="O174" s="57">
        <f t="shared" si="2"/>
        <v>76692700000</v>
      </c>
      <c r="P174" s="57">
        <v>231700</v>
      </c>
      <c r="Q174" s="58">
        <v>182100</v>
      </c>
      <c r="R174" s="57">
        <v>3410000</v>
      </c>
      <c r="S174" s="62">
        <v>12.4</v>
      </c>
    </row>
    <row r="175" spans="1:19" s="60" customFormat="1" ht="13.5" x14ac:dyDescent="0.25">
      <c r="A175" s="54" t="s">
        <v>150</v>
      </c>
      <c r="B175" s="55">
        <v>1648</v>
      </c>
      <c r="C175" s="55">
        <v>425739376</v>
      </c>
      <c r="D175" s="55">
        <v>258337</v>
      </c>
      <c r="E175" s="55">
        <v>194245</v>
      </c>
      <c r="F175" s="55">
        <v>11899</v>
      </c>
      <c r="G175" s="56">
        <v>6.8</v>
      </c>
      <c r="H175" s="55">
        <v>17831</v>
      </c>
      <c r="I175" s="55">
        <v>3523690896</v>
      </c>
      <c r="J175" s="55">
        <v>197616</v>
      </c>
      <c r="K175" s="55">
        <v>151735</v>
      </c>
      <c r="L175" s="55">
        <v>153348</v>
      </c>
      <c r="M175" s="56">
        <v>8.18</v>
      </c>
      <c r="N175" s="57">
        <v>352000</v>
      </c>
      <c r="O175" s="57">
        <f t="shared" si="2"/>
        <v>79481600000</v>
      </c>
      <c r="P175" s="57">
        <v>225800</v>
      </c>
      <c r="Q175" s="58">
        <v>177300</v>
      </c>
      <c r="R175" s="57">
        <v>3520000</v>
      </c>
      <c r="S175" s="62">
        <v>11.7</v>
      </c>
    </row>
    <row r="176" spans="1:19" s="60" customFormat="1" ht="13.5" x14ac:dyDescent="0.25">
      <c r="A176" s="54" t="s">
        <v>151</v>
      </c>
      <c r="B176" s="55">
        <v>1384</v>
      </c>
      <c r="C176" s="55">
        <v>336129312</v>
      </c>
      <c r="D176" s="55">
        <v>242868</v>
      </c>
      <c r="E176" s="55">
        <v>189554</v>
      </c>
      <c r="F176" s="55">
        <v>11160</v>
      </c>
      <c r="G176" s="56">
        <v>6.53</v>
      </c>
      <c r="H176" s="55">
        <v>16050</v>
      </c>
      <c r="I176" s="55">
        <v>3039613200</v>
      </c>
      <c r="J176" s="55">
        <v>189384</v>
      </c>
      <c r="K176" s="55">
        <v>145572</v>
      </c>
      <c r="L176" s="55">
        <v>149686</v>
      </c>
      <c r="M176" s="56">
        <v>8.1</v>
      </c>
      <c r="N176" s="57">
        <v>321000</v>
      </c>
      <c r="O176" s="57">
        <f t="shared" si="2"/>
        <v>70010100000</v>
      </c>
      <c r="P176" s="57">
        <v>218100</v>
      </c>
      <c r="Q176" s="58">
        <v>171400</v>
      </c>
      <c r="R176" s="57">
        <v>3410000</v>
      </c>
      <c r="S176" s="62">
        <v>10.9</v>
      </c>
    </row>
    <row r="177" spans="1:19" s="60" customFormat="1" ht="13.5" x14ac:dyDescent="0.25">
      <c r="A177" s="54" t="s">
        <v>152</v>
      </c>
      <c r="B177" s="55">
        <v>1315</v>
      </c>
      <c r="C177" s="55">
        <v>337446095</v>
      </c>
      <c r="D177" s="55">
        <v>256613</v>
      </c>
      <c r="E177" s="55">
        <v>192349</v>
      </c>
      <c r="F177" s="55">
        <v>10331</v>
      </c>
      <c r="G177" s="56">
        <v>6.23</v>
      </c>
      <c r="H177" s="55">
        <v>14990</v>
      </c>
      <c r="I177" s="55">
        <v>2813548050</v>
      </c>
      <c r="J177" s="55">
        <v>187695</v>
      </c>
      <c r="K177" s="55">
        <v>143518</v>
      </c>
      <c r="L177" s="55">
        <v>144963</v>
      </c>
      <c r="M177" s="56">
        <v>8.0399999999999991</v>
      </c>
      <c r="N177" s="57">
        <v>307000</v>
      </c>
      <c r="O177" s="57">
        <f t="shared" si="2"/>
        <v>67018100000</v>
      </c>
      <c r="P177" s="57">
        <v>218300</v>
      </c>
      <c r="Q177" s="58">
        <v>170600</v>
      </c>
      <c r="R177" s="57">
        <v>3290000</v>
      </c>
      <c r="S177" s="62">
        <v>10.6</v>
      </c>
    </row>
    <row r="178" spans="1:19" s="60" customFormat="1" ht="13.5" x14ac:dyDescent="0.25">
      <c r="A178" s="54" t="s">
        <v>153</v>
      </c>
      <c r="B178" s="55">
        <v>1306</v>
      </c>
      <c r="C178" s="55">
        <v>319354874</v>
      </c>
      <c r="D178" s="55">
        <v>244529</v>
      </c>
      <c r="E178" s="55">
        <v>179675</v>
      </c>
      <c r="F178" s="55">
        <v>9236</v>
      </c>
      <c r="G178" s="56">
        <v>5.69</v>
      </c>
      <c r="H178" s="55">
        <v>14398</v>
      </c>
      <c r="I178" s="55">
        <v>2770405568</v>
      </c>
      <c r="J178" s="55">
        <v>192416</v>
      </c>
      <c r="K178" s="55">
        <v>145083</v>
      </c>
      <c r="L178" s="55">
        <v>140087</v>
      </c>
      <c r="M178" s="56">
        <v>7.92</v>
      </c>
      <c r="N178" s="57">
        <v>304000</v>
      </c>
      <c r="O178" s="57">
        <f t="shared" si="2"/>
        <v>66302400000</v>
      </c>
      <c r="P178" s="57">
        <v>218100</v>
      </c>
      <c r="Q178" s="58">
        <v>170200</v>
      </c>
      <c r="R178" s="57">
        <v>3150000</v>
      </c>
      <c r="S178" s="62">
        <v>9.6</v>
      </c>
    </row>
    <row r="179" spans="1:19" s="60" customFormat="1" ht="13.5" x14ac:dyDescent="0.25">
      <c r="A179" s="54" t="s">
        <v>154</v>
      </c>
      <c r="B179" s="55">
        <v>1536</v>
      </c>
      <c r="C179" s="55">
        <v>377324544</v>
      </c>
      <c r="D179" s="55">
        <v>245654</v>
      </c>
      <c r="E179" s="55">
        <v>190253</v>
      </c>
      <c r="F179" s="55">
        <v>8616</v>
      </c>
      <c r="G179" s="56">
        <v>5.29</v>
      </c>
      <c r="H179" s="55">
        <v>16423</v>
      </c>
      <c r="I179" s="55">
        <v>3289444785</v>
      </c>
      <c r="J179" s="55">
        <v>200295</v>
      </c>
      <c r="K179" s="55">
        <v>149485</v>
      </c>
      <c r="L179" s="55">
        <v>133433</v>
      </c>
      <c r="M179" s="56">
        <v>7.57</v>
      </c>
      <c r="N179" s="57">
        <v>345000</v>
      </c>
      <c r="O179" s="57">
        <f t="shared" si="2"/>
        <v>75175500000</v>
      </c>
      <c r="P179" s="57">
        <v>217900</v>
      </c>
      <c r="Q179" s="58">
        <v>168800</v>
      </c>
      <c r="R179" s="57">
        <v>3020000</v>
      </c>
      <c r="S179" s="62">
        <v>8.1</v>
      </c>
    </row>
    <row r="180" spans="1:19" s="60" customFormat="1" ht="13.5" x14ac:dyDescent="0.25">
      <c r="A180" s="54" t="s">
        <v>155</v>
      </c>
      <c r="B180" s="55">
        <v>1028</v>
      </c>
      <c r="C180" s="55">
        <v>247332103</v>
      </c>
      <c r="D180" s="55">
        <v>240595</v>
      </c>
      <c r="E180" s="55">
        <v>185000</v>
      </c>
      <c r="F180" s="55">
        <v>8623</v>
      </c>
      <c r="G180" s="56">
        <v>5.24</v>
      </c>
      <c r="H180" s="55">
        <v>11387</v>
      </c>
      <c r="I180" s="55">
        <v>2069513854</v>
      </c>
      <c r="J180" s="55">
        <v>181743</v>
      </c>
      <c r="K180" s="55">
        <v>138000</v>
      </c>
      <c r="L180" s="55">
        <v>134109</v>
      </c>
      <c r="M180" s="56">
        <v>7.67</v>
      </c>
      <c r="N180" s="57">
        <v>247000</v>
      </c>
      <c r="O180" s="57">
        <f t="shared" si="2"/>
        <v>50832600000</v>
      </c>
      <c r="P180" s="57">
        <v>205800</v>
      </c>
      <c r="Q180" s="58">
        <v>157900</v>
      </c>
      <c r="R180" s="57">
        <v>2910000</v>
      </c>
      <c r="S180" s="62">
        <v>7.7</v>
      </c>
    </row>
    <row r="181" spans="1:19" s="60" customFormat="1" ht="13.5" x14ac:dyDescent="0.25">
      <c r="A181" s="54" t="s">
        <v>156</v>
      </c>
      <c r="B181" s="55">
        <v>1192</v>
      </c>
      <c r="C181" s="55">
        <v>283512222</v>
      </c>
      <c r="D181" s="55">
        <v>237845</v>
      </c>
      <c r="E181" s="55">
        <v>185000</v>
      </c>
      <c r="F181" s="55">
        <v>9131</v>
      </c>
      <c r="G181" s="56">
        <v>5.56</v>
      </c>
      <c r="H181" s="55">
        <v>12684</v>
      </c>
      <c r="I181" s="55">
        <v>2402135092</v>
      </c>
      <c r="J181" s="55">
        <v>189383</v>
      </c>
      <c r="K181" s="55">
        <v>144900</v>
      </c>
      <c r="L181" s="55">
        <v>135427</v>
      </c>
      <c r="M181" s="56">
        <v>7.77</v>
      </c>
      <c r="N181" s="57">
        <v>253000</v>
      </c>
      <c r="O181" s="57">
        <f t="shared" si="2"/>
        <v>51181900000</v>
      </c>
      <c r="P181" s="57">
        <v>202300</v>
      </c>
      <c r="Q181" s="58">
        <v>156100</v>
      </c>
      <c r="R181" s="57">
        <v>3010000</v>
      </c>
      <c r="S181" s="62">
        <v>8.6</v>
      </c>
    </row>
    <row r="182" spans="1:19" s="60" customFormat="1" ht="13.5" x14ac:dyDescent="0.25">
      <c r="A182" s="54" t="s">
        <v>157</v>
      </c>
      <c r="B182" s="55">
        <v>1754</v>
      </c>
      <c r="C182" s="55">
        <v>418270997</v>
      </c>
      <c r="D182" s="55">
        <v>238466</v>
      </c>
      <c r="E182" s="55">
        <v>181383</v>
      </c>
      <c r="F182" s="55">
        <v>9801</v>
      </c>
      <c r="G182" s="56">
        <v>6.04</v>
      </c>
      <c r="H182" s="55">
        <v>18340</v>
      </c>
      <c r="I182" s="55">
        <v>3505924778</v>
      </c>
      <c r="J182" s="55">
        <v>191162</v>
      </c>
      <c r="K182" s="55">
        <v>143000</v>
      </c>
      <c r="L182" s="55">
        <v>139805</v>
      </c>
      <c r="M182" s="56">
        <v>8.09</v>
      </c>
      <c r="N182" s="57">
        <v>347000</v>
      </c>
      <c r="O182" s="57">
        <f t="shared" si="2"/>
        <v>71933100000</v>
      </c>
      <c r="P182" s="57">
        <v>207300</v>
      </c>
      <c r="Q182" s="58">
        <v>159800</v>
      </c>
      <c r="R182" s="57">
        <v>3030000</v>
      </c>
      <c r="S182" s="62">
        <v>8.5</v>
      </c>
    </row>
    <row r="183" spans="1:19" s="60" customFormat="1" ht="13.5" x14ac:dyDescent="0.25">
      <c r="A183" s="54" t="s">
        <v>158</v>
      </c>
      <c r="B183" s="55">
        <v>1825</v>
      </c>
      <c r="C183" s="55">
        <v>478622693</v>
      </c>
      <c r="D183" s="55">
        <v>262259</v>
      </c>
      <c r="E183" s="55">
        <v>190000</v>
      </c>
      <c r="F183" s="55">
        <v>10366</v>
      </c>
      <c r="G183" s="56">
        <v>6.51</v>
      </c>
      <c r="H183" s="55">
        <v>18809</v>
      </c>
      <c r="I183" s="55">
        <v>3593891702</v>
      </c>
      <c r="J183" s="55">
        <v>191072</v>
      </c>
      <c r="K183" s="55">
        <v>144900</v>
      </c>
      <c r="L183" s="55">
        <v>137877</v>
      </c>
      <c r="M183" s="56">
        <v>8.1199999999999992</v>
      </c>
      <c r="N183" s="57">
        <v>375000</v>
      </c>
      <c r="O183" s="57">
        <f t="shared" si="2"/>
        <v>78825000000</v>
      </c>
      <c r="P183" s="57">
        <v>210200</v>
      </c>
      <c r="Q183" s="58">
        <v>161100</v>
      </c>
      <c r="R183" s="57">
        <v>3200000</v>
      </c>
      <c r="S183" s="62">
        <v>9.1</v>
      </c>
    </row>
    <row r="184" spans="1:19" s="60" customFormat="1" ht="13.5" x14ac:dyDescent="0.25">
      <c r="A184" s="54" t="s">
        <v>159</v>
      </c>
      <c r="B184" s="55">
        <v>2044</v>
      </c>
      <c r="C184" s="55">
        <v>530124888</v>
      </c>
      <c r="D184" s="55">
        <v>259356</v>
      </c>
      <c r="E184" s="55">
        <v>192000</v>
      </c>
      <c r="F184" s="55">
        <v>10369</v>
      </c>
      <c r="G184" s="56">
        <v>6.6</v>
      </c>
      <c r="H184" s="55">
        <v>20306</v>
      </c>
      <c r="I184" s="55">
        <v>4037791495</v>
      </c>
      <c r="J184" s="55">
        <v>198847</v>
      </c>
      <c r="K184" s="55">
        <v>149500</v>
      </c>
      <c r="L184" s="55">
        <v>142340</v>
      </c>
      <c r="M184" s="56">
        <v>8.51</v>
      </c>
      <c r="N184" s="57">
        <v>391000</v>
      </c>
      <c r="O184" s="57">
        <f t="shared" si="2"/>
        <v>85081600000</v>
      </c>
      <c r="P184" s="57">
        <v>217600</v>
      </c>
      <c r="Q184" s="58">
        <v>169300</v>
      </c>
      <c r="R184" s="57">
        <v>3130000</v>
      </c>
      <c r="S184" s="62">
        <v>9.1</v>
      </c>
    </row>
    <row r="185" spans="1:19" s="60" customFormat="1" ht="13.5" x14ac:dyDescent="0.25">
      <c r="A185" s="54" t="s">
        <v>160</v>
      </c>
      <c r="B185" s="55">
        <v>2331</v>
      </c>
      <c r="C185" s="55">
        <v>609414789</v>
      </c>
      <c r="D185" s="55">
        <v>261439</v>
      </c>
      <c r="E185" s="55">
        <v>196900</v>
      </c>
      <c r="F185" s="55">
        <v>10292</v>
      </c>
      <c r="G185" s="56">
        <v>6.5</v>
      </c>
      <c r="H185" s="55">
        <v>22701</v>
      </c>
      <c r="I185" s="55">
        <v>4618787505</v>
      </c>
      <c r="J185" s="55">
        <v>203461</v>
      </c>
      <c r="K185" s="55">
        <v>152000</v>
      </c>
      <c r="L185" s="55">
        <v>141526</v>
      </c>
      <c r="M185" s="56">
        <v>8.4600000000000009</v>
      </c>
      <c r="N185" s="57">
        <v>440000</v>
      </c>
      <c r="O185" s="57">
        <f t="shared" si="2"/>
        <v>99440000000</v>
      </c>
      <c r="P185" s="57">
        <v>226000</v>
      </c>
      <c r="Q185" s="58">
        <v>175600</v>
      </c>
      <c r="R185" s="57">
        <v>3160000</v>
      </c>
      <c r="S185" s="62">
        <v>9.1</v>
      </c>
    </row>
    <row r="186" spans="1:19" s="60" customFormat="1" ht="13.5" x14ac:dyDescent="0.25">
      <c r="A186" s="54" t="s">
        <v>161</v>
      </c>
      <c r="B186" s="55">
        <v>2145</v>
      </c>
      <c r="C186" s="55">
        <v>545792789</v>
      </c>
      <c r="D186" s="55">
        <v>254448</v>
      </c>
      <c r="E186" s="55">
        <v>190000</v>
      </c>
      <c r="F186" s="55">
        <v>9911</v>
      </c>
      <c r="G186" s="56">
        <v>6.09</v>
      </c>
      <c r="H186" s="55">
        <v>20221</v>
      </c>
      <c r="I186" s="55">
        <v>4035489740</v>
      </c>
      <c r="J186" s="55">
        <v>199569</v>
      </c>
      <c r="K186" s="55">
        <v>151000</v>
      </c>
      <c r="L186" s="55">
        <v>138748</v>
      </c>
      <c r="M186" s="56">
        <v>8.16</v>
      </c>
      <c r="N186" s="57">
        <v>385000</v>
      </c>
      <c r="O186" s="57">
        <f t="shared" si="2"/>
        <v>84854000000</v>
      </c>
      <c r="P186" s="57">
        <v>220400</v>
      </c>
      <c r="Q186" s="58">
        <v>171200</v>
      </c>
      <c r="R186" s="57">
        <v>3150000</v>
      </c>
      <c r="S186" s="62">
        <v>9.3000000000000007</v>
      </c>
    </row>
    <row r="187" spans="1:19" s="60" customFormat="1" ht="13.5" x14ac:dyDescent="0.25">
      <c r="A187" s="54" t="s">
        <v>162</v>
      </c>
      <c r="B187" s="55">
        <v>2187</v>
      </c>
      <c r="C187" s="55">
        <v>551468871</v>
      </c>
      <c r="D187" s="55">
        <v>252157</v>
      </c>
      <c r="E187" s="55">
        <v>192445</v>
      </c>
      <c r="F187" s="55">
        <v>9108</v>
      </c>
      <c r="G187" s="56">
        <v>5.44</v>
      </c>
      <c r="H187" s="55">
        <v>21971</v>
      </c>
      <c r="I187" s="55">
        <v>4333277359</v>
      </c>
      <c r="J187" s="55">
        <v>197227</v>
      </c>
      <c r="K187" s="55">
        <v>151000</v>
      </c>
      <c r="L187" s="55">
        <v>133370</v>
      </c>
      <c r="M187" s="56">
        <v>7.69</v>
      </c>
      <c r="N187" s="57">
        <v>429000</v>
      </c>
      <c r="O187" s="57">
        <f t="shared" si="2"/>
        <v>94165500000</v>
      </c>
      <c r="P187" s="57">
        <v>219500</v>
      </c>
      <c r="Q187" s="58">
        <v>171200</v>
      </c>
      <c r="R187" s="57">
        <v>3020000</v>
      </c>
      <c r="S187" s="62">
        <v>8.1999999999999993</v>
      </c>
    </row>
    <row r="188" spans="1:19" s="60" customFormat="1" ht="13.5" x14ac:dyDescent="0.25">
      <c r="A188" s="54" t="s">
        <v>163</v>
      </c>
      <c r="B188" s="55">
        <v>1774</v>
      </c>
      <c r="C188" s="55">
        <v>425602736</v>
      </c>
      <c r="D188" s="55">
        <v>239911</v>
      </c>
      <c r="E188" s="55">
        <v>185000</v>
      </c>
      <c r="F188" s="55">
        <v>8824</v>
      </c>
      <c r="G188" s="56">
        <v>5.17</v>
      </c>
      <c r="H188" s="55">
        <v>18517</v>
      </c>
      <c r="I188" s="55">
        <v>3541020925</v>
      </c>
      <c r="J188" s="55">
        <v>191230</v>
      </c>
      <c r="K188" s="55">
        <v>147500</v>
      </c>
      <c r="L188" s="55">
        <v>130104</v>
      </c>
      <c r="M188" s="56">
        <v>7.41</v>
      </c>
      <c r="N188" s="57">
        <v>369000</v>
      </c>
      <c r="O188" s="57">
        <f t="shared" si="2"/>
        <v>78523200000</v>
      </c>
      <c r="P188" s="57">
        <v>212800</v>
      </c>
      <c r="Q188" s="58">
        <v>165300</v>
      </c>
      <c r="R188" s="57">
        <v>2900000</v>
      </c>
      <c r="S188" s="62">
        <v>8.1</v>
      </c>
    </row>
    <row r="189" spans="1:19" s="60" customFormat="1" ht="13.5" x14ac:dyDescent="0.25">
      <c r="A189" s="54" t="s">
        <v>164</v>
      </c>
      <c r="B189" s="55">
        <v>1555</v>
      </c>
      <c r="C189" s="55">
        <v>382830150</v>
      </c>
      <c r="D189" s="55">
        <v>246193</v>
      </c>
      <c r="E189" s="55">
        <v>187500</v>
      </c>
      <c r="F189" s="55">
        <v>8209</v>
      </c>
      <c r="G189" s="56">
        <v>4.76</v>
      </c>
      <c r="H189" s="55">
        <v>16364</v>
      </c>
      <c r="I189" s="55">
        <v>3105247487</v>
      </c>
      <c r="J189" s="55">
        <v>189760</v>
      </c>
      <c r="K189" s="55">
        <v>145000</v>
      </c>
      <c r="L189" s="55">
        <v>126043</v>
      </c>
      <c r="M189" s="56">
        <v>7.13</v>
      </c>
      <c r="N189" s="57">
        <v>343000</v>
      </c>
      <c r="O189" s="57">
        <f t="shared" si="2"/>
        <v>70623700000</v>
      </c>
      <c r="P189" s="57">
        <v>205900</v>
      </c>
      <c r="Q189" s="58">
        <v>160800</v>
      </c>
      <c r="R189" s="57">
        <v>2740000</v>
      </c>
      <c r="S189" s="62">
        <v>7.6</v>
      </c>
    </row>
    <row r="190" spans="1:19" s="60" customFormat="1" ht="13.5" x14ac:dyDescent="0.25">
      <c r="A190" s="54" t="s">
        <v>165</v>
      </c>
      <c r="B190" s="55">
        <v>1454</v>
      </c>
      <c r="C190" s="55">
        <v>352910265</v>
      </c>
      <c r="D190" s="55">
        <v>242716</v>
      </c>
      <c r="E190" s="55">
        <v>184644</v>
      </c>
      <c r="F190" s="55">
        <v>7387</v>
      </c>
      <c r="G190" s="56">
        <v>4.25</v>
      </c>
      <c r="H190" s="55">
        <v>15506</v>
      </c>
      <c r="I190" s="55">
        <v>2910665983</v>
      </c>
      <c r="J190" s="55">
        <v>187712</v>
      </c>
      <c r="K190" s="55">
        <v>145000</v>
      </c>
      <c r="L190" s="55">
        <v>120616</v>
      </c>
      <c r="M190" s="56">
        <v>6.79</v>
      </c>
      <c r="N190" s="57">
        <v>335000</v>
      </c>
      <c r="O190" s="57">
        <f t="shared" si="2"/>
        <v>70484000000</v>
      </c>
      <c r="P190" s="57">
        <v>210400</v>
      </c>
      <c r="Q190" s="58">
        <v>164000</v>
      </c>
      <c r="R190" s="57">
        <v>2620000</v>
      </c>
      <c r="S190" s="62">
        <v>7.1</v>
      </c>
    </row>
    <row r="191" spans="1:19" s="60" customFormat="1" ht="13.5" x14ac:dyDescent="0.25">
      <c r="A191" s="54" t="s">
        <v>166</v>
      </c>
      <c r="B191" s="55">
        <v>1683</v>
      </c>
      <c r="C191" s="55">
        <v>410847857</v>
      </c>
      <c r="D191" s="55">
        <v>244116</v>
      </c>
      <c r="E191" s="55">
        <v>188000</v>
      </c>
      <c r="F191" s="55">
        <v>6807</v>
      </c>
      <c r="G191" s="56">
        <v>3.89</v>
      </c>
      <c r="H191" s="55">
        <v>17110</v>
      </c>
      <c r="I191" s="55">
        <v>3352491549</v>
      </c>
      <c r="J191" s="55">
        <v>195937</v>
      </c>
      <c r="K191" s="55">
        <v>150000</v>
      </c>
      <c r="L191" s="55">
        <v>112247</v>
      </c>
      <c r="M191" s="56">
        <v>6.3</v>
      </c>
      <c r="N191" s="57">
        <v>310000</v>
      </c>
      <c r="O191" s="57">
        <f t="shared" si="2"/>
        <v>65038000000</v>
      </c>
      <c r="P191" s="57">
        <v>209800</v>
      </c>
      <c r="Q191" s="58">
        <v>162600</v>
      </c>
      <c r="R191" s="57">
        <v>2030000</v>
      </c>
      <c r="S191" s="62">
        <v>6.2</v>
      </c>
    </row>
    <row r="192" spans="1:19" s="60" customFormat="1" ht="13.5" x14ac:dyDescent="0.25">
      <c r="A192" s="54" t="s">
        <v>167</v>
      </c>
      <c r="B192" s="55">
        <v>1167</v>
      </c>
      <c r="C192" s="55">
        <v>263655307</v>
      </c>
      <c r="D192" s="55">
        <v>225925</v>
      </c>
      <c r="E192" s="55">
        <v>178000</v>
      </c>
      <c r="F192" s="55">
        <v>6766</v>
      </c>
      <c r="G192" s="56">
        <v>3.85</v>
      </c>
      <c r="H192" s="55">
        <v>12493</v>
      </c>
      <c r="I192" s="55">
        <v>2242211610</v>
      </c>
      <c r="J192" s="55">
        <v>179477</v>
      </c>
      <c r="K192" s="55">
        <v>138000</v>
      </c>
      <c r="L192" s="55">
        <v>112946</v>
      </c>
      <c r="M192" s="56">
        <v>6.3</v>
      </c>
      <c r="N192" s="57">
        <v>234000</v>
      </c>
      <c r="O192" s="57">
        <f t="shared" si="2"/>
        <v>47034000000</v>
      </c>
      <c r="P192" s="57">
        <v>201000</v>
      </c>
      <c r="Q192" s="58">
        <v>154600</v>
      </c>
      <c r="R192" s="57">
        <v>2080000</v>
      </c>
      <c r="S192" s="62">
        <v>6.2</v>
      </c>
    </row>
    <row r="193" spans="1:19" s="60" customFormat="1" ht="13.5" x14ac:dyDescent="0.25">
      <c r="A193" s="54" t="s">
        <v>168</v>
      </c>
      <c r="B193" s="55">
        <v>1383</v>
      </c>
      <c r="C193" s="55">
        <v>343331801</v>
      </c>
      <c r="D193" s="55">
        <v>248251</v>
      </c>
      <c r="E193" s="55">
        <v>190000</v>
      </c>
      <c r="F193" s="55">
        <v>7073</v>
      </c>
      <c r="G193" s="56">
        <v>3.98</v>
      </c>
      <c r="H193" s="55">
        <v>15363</v>
      </c>
      <c r="I193" s="55">
        <v>2876486412</v>
      </c>
      <c r="J193" s="55">
        <v>187234</v>
      </c>
      <c r="K193" s="55">
        <v>145000</v>
      </c>
      <c r="L193" s="55">
        <v>114239</v>
      </c>
      <c r="M193" s="56">
        <v>6.3</v>
      </c>
      <c r="N193" s="57">
        <v>287000</v>
      </c>
      <c r="O193" s="57">
        <f t="shared" si="2"/>
        <v>57859200000</v>
      </c>
      <c r="P193" s="57">
        <v>201600</v>
      </c>
      <c r="Q193" s="58">
        <v>155600</v>
      </c>
      <c r="R193" s="57">
        <v>2400000</v>
      </c>
      <c r="S193" s="62">
        <v>6.4</v>
      </c>
    </row>
    <row r="194" spans="1:19" s="60" customFormat="1" ht="13.5" x14ac:dyDescent="0.25">
      <c r="A194" s="54" t="s">
        <v>169</v>
      </c>
      <c r="B194" s="55">
        <v>2045</v>
      </c>
      <c r="C194" s="55">
        <v>523279979</v>
      </c>
      <c r="D194" s="55">
        <v>255882</v>
      </c>
      <c r="E194" s="55">
        <v>199900</v>
      </c>
      <c r="F194" s="55">
        <v>7519</v>
      </c>
      <c r="G194" s="56">
        <v>4.18</v>
      </c>
      <c r="H194" s="55">
        <v>19913</v>
      </c>
      <c r="I194" s="55">
        <v>3972296805</v>
      </c>
      <c r="J194" s="55">
        <v>199482</v>
      </c>
      <c r="K194" s="55">
        <v>152900</v>
      </c>
      <c r="L194" s="55">
        <v>115545</v>
      </c>
      <c r="M194" s="56">
        <v>6.32</v>
      </c>
      <c r="N194" s="57">
        <v>360000</v>
      </c>
      <c r="O194" s="57">
        <f t="shared" si="2"/>
        <v>76356000000</v>
      </c>
      <c r="P194" s="57">
        <v>212100</v>
      </c>
      <c r="Q194" s="58">
        <v>164800</v>
      </c>
      <c r="R194" s="57">
        <v>2320000</v>
      </c>
      <c r="S194" s="62">
        <v>6.2</v>
      </c>
    </row>
    <row r="195" spans="1:19" s="60" customFormat="1" ht="13.5" x14ac:dyDescent="0.25">
      <c r="A195" s="54" t="s">
        <v>170</v>
      </c>
      <c r="B195" s="55">
        <v>2102</v>
      </c>
      <c r="C195" s="55">
        <v>553774198</v>
      </c>
      <c r="D195" s="55">
        <v>263451</v>
      </c>
      <c r="E195" s="55">
        <v>205000</v>
      </c>
      <c r="F195" s="55">
        <v>7573</v>
      </c>
      <c r="G195" s="56">
        <v>4.16</v>
      </c>
      <c r="H195" s="55">
        <v>20646</v>
      </c>
      <c r="I195" s="55">
        <v>4217782528</v>
      </c>
      <c r="J195" s="55">
        <v>204290</v>
      </c>
      <c r="K195" s="55">
        <v>155000</v>
      </c>
      <c r="L195" s="55">
        <v>117327</v>
      </c>
      <c r="M195" s="56">
        <v>6.37</v>
      </c>
      <c r="N195" s="57">
        <v>400000</v>
      </c>
      <c r="O195" s="57">
        <f t="shared" si="2"/>
        <v>88680000000</v>
      </c>
      <c r="P195" s="57">
        <v>221700</v>
      </c>
      <c r="Q195" s="58">
        <v>173700</v>
      </c>
      <c r="R195" s="57">
        <v>2500000</v>
      </c>
      <c r="S195" s="62">
        <v>6.6</v>
      </c>
    </row>
    <row r="196" spans="1:19" s="60" customFormat="1" ht="13.5" x14ac:dyDescent="0.25">
      <c r="A196" s="54" t="s">
        <v>171</v>
      </c>
      <c r="B196" s="55">
        <v>2577</v>
      </c>
      <c r="C196" s="55">
        <v>694326392</v>
      </c>
      <c r="D196" s="55">
        <v>269432</v>
      </c>
      <c r="E196" s="55">
        <v>210000</v>
      </c>
      <c r="F196" s="55">
        <v>7800</v>
      </c>
      <c r="G196" s="56">
        <v>4.18</v>
      </c>
      <c r="H196" s="55">
        <v>24214</v>
      </c>
      <c r="I196" s="55">
        <v>5167382997</v>
      </c>
      <c r="J196" s="55">
        <v>213404</v>
      </c>
      <c r="K196" s="55">
        <v>160000</v>
      </c>
      <c r="L196" s="55">
        <v>118261</v>
      </c>
      <c r="M196" s="56">
        <v>6.31</v>
      </c>
      <c r="N196" s="57">
        <v>448000</v>
      </c>
      <c r="O196" s="57">
        <f t="shared" ref="O196:O263" si="3">+N196*P196</f>
        <v>102860800000</v>
      </c>
      <c r="P196" s="57">
        <v>229600</v>
      </c>
      <c r="Q196" s="58">
        <v>180300</v>
      </c>
      <c r="R196" s="57">
        <v>2470000</v>
      </c>
      <c r="S196" s="62">
        <v>6.5</v>
      </c>
    </row>
    <row r="197" spans="1:19" s="60" customFormat="1" ht="13.5" x14ac:dyDescent="0.25">
      <c r="A197" s="54" t="s">
        <v>172</v>
      </c>
      <c r="B197" s="55">
        <v>2825</v>
      </c>
      <c r="C197" s="55">
        <v>783741975</v>
      </c>
      <c r="D197" s="55">
        <v>277430</v>
      </c>
      <c r="E197" s="55">
        <v>214000</v>
      </c>
      <c r="F197" s="55">
        <v>7976</v>
      </c>
      <c r="G197" s="56">
        <v>4.18</v>
      </c>
      <c r="H197" s="55">
        <v>25339</v>
      </c>
      <c r="I197" s="55">
        <v>5453645170</v>
      </c>
      <c r="J197" s="55">
        <v>215227</v>
      </c>
      <c r="K197" s="55">
        <v>164000</v>
      </c>
      <c r="L197" s="55">
        <v>118416</v>
      </c>
      <c r="M197" s="56">
        <v>6.24</v>
      </c>
      <c r="N197" s="57">
        <v>463000</v>
      </c>
      <c r="O197" s="57">
        <f t="shared" si="3"/>
        <v>110286600000</v>
      </c>
      <c r="P197" s="57">
        <v>238200</v>
      </c>
      <c r="Q197" s="58">
        <v>188800</v>
      </c>
      <c r="R197" s="57">
        <v>2370000</v>
      </c>
      <c r="S197" s="62">
        <v>6.4</v>
      </c>
    </row>
    <row r="198" spans="1:19" s="60" customFormat="1" ht="13.5" x14ac:dyDescent="0.25">
      <c r="A198" s="54" t="s">
        <v>173</v>
      </c>
      <c r="B198" s="55">
        <v>2569</v>
      </c>
      <c r="C198" s="55">
        <v>710245532</v>
      </c>
      <c r="D198" s="55">
        <v>276467</v>
      </c>
      <c r="E198" s="55">
        <v>210000</v>
      </c>
      <c r="F198" s="55">
        <v>7853</v>
      </c>
      <c r="G198" s="56">
        <v>4.04</v>
      </c>
      <c r="H198" s="55">
        <v>24111</v>
      </c>
      <c r="I198" s="55">
        <v>5092704400</v>
      </c>
      <c r="J198" s="55">
        <v>211219</v>
      </c>
      <c r="K198" s="55">
        <v>162450</v>
      </c>
      <c r="L198" s="55">
        <v>117802</v>
      </c>
      <c r="M198" s="56">
        <v>6.11</v>
      </c>
      <c r="N198" s="57">
        <v>430000</v>
      </c>
      <c r="O198" s="57">
        <f t="shared" si="3"/>
        <v>101523000000</v>
      </c>
      <c r="P198" s="57">
        <v>236100</v>
      </c>
      <c r="Q198" s="58">
        <v>187800</v>
      </c>
      <c r="R198" s="57">
        <v>2400000</v>
      </c>
      <c r="S198" s="62">
        <v>6.3</v>
      </c>
    </row>
    <row r="199" spans="1:19" s="60" customFormat="1" ht="13.5" x14ac:dyDescent="0.25">
      <c r="A199" s="54" t="s">
        <v>174</v>
      </c>
      <c r="B199" s="55">
        <v>2582</v>
      </c>
      <c r="C199" s="55">
        <v>692616289</v>
      </c>
      <c r="D199" s="55">
        <v>268247</v>
      </c>
      <c r="E199" s="55">
        <v>206500</v>
      </c>
      <c r="F199" s="55">
        <v>7449</v>
      </c>
      <c r="G199" s="56">
        <v>3.77</v>
      </c>
      <c r="H199" s="55">
        <v>25803</v>
      </c>
      <c r="I199" s="55">
        <v>5326260516</v>
      </c>
      <c r="J199" s="55">
        <v>206420</v>
      </c>
      <c r="K199" s="55">
        <v>159900</v>
      </c>
      <c r="L199" s="55">
        <v>113946</v>
      </c>
      <c r="M199" s="56">
        <v>5.81</v>
      </c>
      <c r="N199" s="57">
        <v>476000</v>
      </c>
      <c r="O199" s="57">
        <f t="shared" si="3"/>
        <v>110955600000</v>
      </c>
      <c r="P199" s="57">
        <v>233100</v>
      </c>
      <c r="Q199" s="58">
        <v>184900</v>
      </c>
      <c r="R199" s="57">
        <v>2400000</v>
      </c>
      <c r="S199" s="62">
        <v>6</v>
      </c>
    </row>
    <row r="200" spans="1:19" s="60" customFormat="1" ht="13.5" x14ac:dyDescent="0.25">
      <c r="A200" s="54" t="s">
        <v>175</v>
      </c>
      <c r="B200" s="55">
        <v>1965</v>
      </c>
      <c r="C200" s="55">
        <v>507903492</v>
      </c>
      <c r="D200" s="55">
        <v>258475</v>
      </c>
      <c r="E200" s="55">
        <v>196000</v>
      </c>
      <c r="F200" s="55">
        <v>6981</v>
      </c>
      <c r="G200" s="56">
        <v>3.5</v>
      </c>
      <c r="H200" s="55">
        <v>19951</v>
      </c>
      <c r="I200" s="55">
        <v>4028330355</v>
      </c>
      <c r="J200" s="55">
        <v>201911</v>
      </c>
      <c r="K200" s="55">
        <v>158000</v>
      </c>
      <c r="L200" s="55">
        <v>110923</v>
      </c>
      <c r="M200" s="56">
        <v>5.62</v>
      </c>
      <c r="N200" s="57">
        <v>372000</v>
      </c>
      <c r="O200" s="57">
        <f t="shared" si="3"/>
        <v>84295200000</v>
      </c>
      <c r="P200" s="57">
        <v>226600</v>
      </c>
      <c r="Q200" s="58">
        <v>178300</v>
      </c>
      <c r="R200" s="57">
        <v>2170000</v>
      </c>
      <c r="S200" s="62">
        <v>5.4</v>
      </c>
    </row>
    <row r="201" spans="1:19" s="60" customFormat="1" ht="13.5" x14ac:dyDescent="0.25">
      <c r="A201" s="54" t="s">
        <v>176</v>
      </c>
      <c r="B201" s="55">
        <v>2137</v>
      </c>
      <c r="C201" s="55">
        <v>574673164</v>
      </c>
      <c r="D201" s="55">
        <v>268915</v>
      </c>
      <c r="E201" s="55">
        <v>197335</v>
      </c>
      <c r="F201" s="55">
        <v>6432</v>
      </c>
      <c r="G201" s="56">
        <v>3.15</v>
      </c>
      <c r="H201" s="55">
        <v>20837</v>
      </c>
      <c r="I201" s="55">
        <v>4199773299</v>
      </c>
      <c r="J201" s="55">
        <v>201553</v>
      </c>
      <c r="K201" s="55">
        <v>155000</v>
      </c>
      <c r="L201" s="55">
        <v>106892</v>
      </c>
      <c r="M201" s="56">
        <v>5.32</v>
      </c>
      <c r="N201" s="57">
        <v>401000</v>
      </c>
      <c r="O201" s="57">
        <f t="shared" si="3"/>
        <v>90024500000</v>
      </c>
      <c r="P201" s="57">
        <v>224500</v>
      </c>
      <c r="Q201" s="58">
        <v>176900</v>
      </c>
      <c r="R201" s="57">
        <v>2110000</v>
      </c>
      <c r="S201" s="62">
        <v>5.2</v>
      </c>
    </row>
    <row r="202" spans="1:19" s="60" customFormat="1" ht="13.5" x14ac:dyDescent="0.25">
      <c r="A202" s="54" t="s">
        <v>177</v>
      </c>
      <c r="B202" s="55">
        <v>1791</v>
      </c>
      <c r="C202" s="55">
        <v>474556670</v>
      </c>
      <c r="D202" s="55">
        <v>264967</v>
      </c>
      <c r="E202" s="55">
        <v>198000</v>
      </c>
      <c r="F202" s="55">
        <v>5766</v>
      </c>
      <c r="G202" s="56">
        <v>2.79</v>
      </c>
      <c r="H202" s="55">
        <v>19006</v>
      </c>
      <c r="I202" s="55">
        <v>3883968836</v>
      </c>
      <c r="J202" s="55">
        <v>204354</v>
      </c>
      <c r="K202" s="55">
        <v>158000</v>
      </c>
      <c r="L202" s="55">
        <v>102583</v>
      </c>
      <c r="M202" s="56">
        <v>5.03</v>
      </c>
      <c r="N202" s="57">
        <v>385000</v>
      </c>
      <c r="O202" s="57">
        <f t="shared" si="3"/>
        <v>87741500000</v>
      </c>
      <c r="P202" s="57">
        <v>227900</v>
      </c>
      <c r="Q202" s="58">
        <v>179400</v>
      </c>
      <c r="R202" s="57">
        <v>1990000</v>
      </c>
      <c r="S202" s="62">
        <v>4.8</v>
      </c>
    </row>
    <row r="203" spans="1:19" s="60" customFormat="1" ht="13.5" x14ac:dyDescent="0.25">
      <c r="A203" s="54" t="s">
        <v>178</v>
      </c>
      <c r="B203" s="55">
        <v>1984</v>
      </c>
      <c r="C203" s="55">
        <v>550660734</v>
      </c>
      <c r="D203" s="55">
        <v>277550</v>
      </c>
      <c r="E203" s="55">
        <v>209562</v>
      </c>
      <c r="F203" s="55">
        <v>5072</v>
      </c>
      <c r="G203" s="56">
        <v>2.42</v>
      </c>
      <c r="H203" s="55">
        <v>19398</v>
      </c>
      <c r="I203" s="55">
        <v>4144853519</v>
      </c>
      <c r="J203" s="55">
        <v>213674</v>
      </c>
      <c r="K203" s="55">
        <v>161000</v>
      </c>
      <c r="L203" s="55">
        <v>95267</v>
      </c>
      <c r="M203" s="56">
        <v>4.63</v>
      </c>
      <c r="N203" s="57">
        <v>374000</v>
      </c>
      <c r="O203" s="57">
        <f t="shared" si="3"/>
        <v>86244400000</v>
      </c>
      <c r="P203" s="57">
        <v>230600</v>
      </c>
      <c r="Q203" s="58">
        <v>180200</v>
      </c>
      <c r="R203" s="57">
        <v>1830000</v>
      </c>
      <c r="S203" s="62">
        <v>4.5</v>
      </c>
    </row>
    <row r="204" spans="1:19" s="60" customFormat="1" ht="13.5" x14ac:dyDescent="0.25">
      <c r="A204" s="54" t="s">
        <v>179</v>
      </c>
      <c r="B204" s="55">
        <v>1525</v>
      </c>
      <c r="C204" s="55">
        <v>393484201</v>
      </c>
      <c r="D204" s="55">
        <v>258022</v>
      </c>
      <c r="E204" s="55">
        <v>200000</v>
      </c>
      <c r="F204" s="55">
        <v>4882</v>
      </c>
      <c r="G204" s="56">
        <v>2.2999999999999998</v>
      </c>
      <c r="H204" s="55">
        <v>15547</v>
      </c>
      <c r="I204" s="55">
        <v>2942355097</v>
      </c>
      <c r="J204" s="55">
        <v>189255</v>
      </c>
      <c r="K204" s="55">
        <v>148500</v>
      </c>
      <c r="L204" s="55">
        <v>95200</v>
      </c>
      <c r="M204" s="56">
        <v>4.57</v>
      </c>
      <c r="N204" s="57">
        <v>291000</v>
      </c>
      <c r="O204" s="57">
        <f t="shared" si="3"/>
        <v>63525300000</v>
      </c>
      <c r="P204" s="57">
        <v>218300</v>
      </c>
      <c r="Q204" s="58">
        <v>170600</v>
      </c>
      <c r="R204" s="57">
        <v>1770000</v>
      </c>
      <c r="S204" s="62">
        <v>4.4000000000000004</v>
      </c>
    </row>
    <row r="205" spans="1:19" s="60" customFormat="1" ht="13.5" x14ac:dyDescent="0.25">
      <c r="A205" s="54" t="s">
        <v>180</v>
      </c>
      <c r="B205" s="55">
        <v>1764</v>
      </c>
      <c r="C205" s="55">
        <v>462317090</v>
      </c>
      <c r="D205" s="55">
        <v>262084</v>
      </c>
      <c r="E205" s="55">
        <v>205707</v>
      </c>
      <c r="F205" s="55">
        <v>5086</v>
      </c>
      <c r="G205" s="56">
        <v>2.36</v>
      </c>
      <c r="H205" s="55">
        <v>17427</v>
      </c>
      <c r="I205" s="55">
        <v>3491601577</v>
      </c>
      <c r="J205" s="55">
        <v>200355</v>
      </c>
      <c r="K205" s="55">
        <v>155000</v>
      </c>
      <c r="L205" s="55">
        <v>97078</v>
      </c>
      <c r="M205" s="56">
        <v>4.62</v>
      </c>
      <c r="N205" s="57">
        <v>304000</v>
      </c>
      <c r="O205" s="57">
        <f t="shared" si="3"/>
        <v>67153600000</v>
      </c>
      <c r="P205" s="57">
        <v>220900</v>
      </c>
      <c r="Q205" s="58">
        <v>173200</v>
      </c>
      <c r="R205" s="57">
        <v>1900000</v>
      </c>
      <c r="S205" s="62">
        <v>4.5999999999999996</v>
      </c>
    </row>
    <row r="206" spans="1:19" s="60" customFormat="1" ht="13.5" x14ac:dyDescent="0.25">
      <c r="A206" s="54" t="s">
        <v>181</v>
      </c>
      <c r="B206" s="55">
        <v>2329</v>
      </c>
      <c r="C206" s="55">
        <v>644997709</v>
      </c>
      <c r="D206" s="55">
        <v>276941</v>
      </c>
      <c r="E206" s="55">
        <v>215500</v>
      </c>
      <c r="F206" s="55">
        <v>5186</v>
      </c>
      <c r="G206" s="56">
        <v>2.38</v>
      </c>
      <c r="H206" s="55">
        <v>23418</v>
      </c>
      <c r="I206" s="55">
        <v>4985604994</v>
      </c>
      <c r="J206" s="55">
        <v>212896</v>
      </c>
      <c r="K206" s="55">
        <v>162779</v>
      </c>
      <c r="L206" s="55">
        <v>96459</v>
      </c>
      <c r="M206" s="56">
        <v>4.53</v>
      </c>
      <c r="N206" s="57">
        <v>387000</v>
      </c>
      <c r="O206" s="57">
        <f t="shared" si="3"/>
        <v>90209700000</v>
      </c>
      <c r="P206" s="57">
        <v>233100</v>
      </c>
      <c r="Q206" s="58">
        <v>184000</v>
      </c>
      <c r="R206" s="57">
        <v>1930000</v>
      </c>
      <c r="S206" s="62">
        <v>4.7</v>
      </c>
    </row>
    <row r="207" spans="1:19" s="60" customFormat="1" ht="13.5" x14ac:dyDescent="0.25">
      <c r="A207" s="54" t="s">
        <v>182</v>
      </c>
      <c r="B207" s="55">
        <v>2641</v>
      </c>
      <c r="C207" s="55">
        <v>807316728</v>
      </c>
      <c r="D207" s="55">
        <v>305686</v>
      </c>
      <c r="E207" s="55">
        <v>225000</v>
      </c>
      <c r="F207" s="55">
        <v>5457</v>
      </c>
      <c r="G207" s="56">
        <v>2.4500000000000002</v>
      </c>
      <c r="H207" s="55">
        <v>25657</v>
      </c>
      <c r="I207" s="55">
        <v>5827443524</v>
      </c>
      <c r="J207" s="55">
        <v>227128</v>
      </c>
      <c r="K207" s="55">
        <v>170000</v>
      </c>
      <c r="L207" s="55">
        <v>96944</v>
      </c>
      <c r="M207" s="56">
        <v>4.46</v>
      </c>
      <c r="N207" s="57">
        <v>454000</v>
      </c>
      <c r="O207" s="57">
        <f t="shared" si="3"/>
        <v>109731800000</v>
      </c>
      <c r="P207" s="57">
        <v>241700</v>
      </c>
      <c r="Q207" s="58">
        <v>191800</v>
      </c>
      <c r="R207" s="57">
        <v>2150000</v>
      </c>
      <c r="S207" s="62">
        <v>5.2</v>
      </c>
    </row>
    <row r="208" spans="1:19" s="60" customFormat="1" ht="13.5" x14ac:dyDescent="0.25">
      <c r="A208" s="54" t="s">
        <v>183</v>
      </c>
      <c r="B208" s="55">
        <v>3145</v>
      </c>
      <c r="C208" s="55">
        <v>934161413</v>
      </c>
      <c r="D208" s="55">
        <v>297030</v>
      </c>
      <c r="E208" s="55">
        <v>228000</v>
      </c>
      <c r="F208" s="55">
        <v>5761</v>
      </c>
      <c r="G208" s="56">
        <v>2.54</v>
      </c>
      <c r="H208" s="55">
        <v>29573</v>
      </c>
      <c r="I208" s="55">
        <v>6832152709</v>
      </c>
      <c r="J208" s="55">
        <v>231026</v>
      </c>
      <c r="K208" s="55">
        <v>175000</v>
      </c>
      <c r="L208" s="55">
        <v>97840</v>
      </c>
      <c r="M208" s="56">
        <v>4.41</v>
      </c>
      <c r="N208" s="57">
        <v>514000</v>
      </c>
      <c r="O208" s="57">
        <f t="shared" si="3"/>
        <v>129065400000</v>
      </c>
      <c r="P208" s="57">
        <v>251100</v>
      </c>
      <c r="Q208" s="58">
        <v>203100</v>
      </c>
      <c r="R208" s="57">
        <v>2150000</v>
      </c>
      <c r="S208" s="62">
        <v>5</v>
      </c>
    </row>
    <row r="209" spans="1:19" s="60" customFormat="1" ht="13.5" x14ac:dyDescent="0.25">
      <c r="A209" s="54" t="s">
        <v>184</v>
      </c>
      <c r="B209" s="55">
        <v>2922</v>
      </c>
      <c r="C209" s="55">
        <v>860205009</v>
      </c>
      <c r="D209" s="55">
        <v>294389</v>
      </c>
      <c r="E209" s="55">
        <v>229900</v>
      </c>
      <c r="F209" s="55">
        <v>6059</v>
      </c>
      <c r="G209" s="56">
        <v>2.66</v>
      </c>
      <c r="H209" s="55">
        <v>28097</v>
      </c>
      <c r="I209" s="55">
        <v>6660742520</v>
      </c>
      <c r="J209" s="55">
        <v>237062</v>
      </c>
      <c r="K209" s="55">
        <v>179400</v>
      </c>
      <c r="L209" s="55">
        <v>99893</v>
      </c>
      <c r="M209" s="56">
        <v>4.46</v>
      </c>
      <c r="N209" s="57">
        <v>500000</v>
      </c>
      <c r="O209" s="57">
        <f t="shared" si="3"/>
        <v>130500000000</v>
      </c>
      <c r="P209" s="57">
        <v>261000</v>
      </c>
      <c r="Q209" s="58">
        <v>214000</v>
      </c>
      <c r="R209" s="57">
        <v>2160000</v>
      </c>
      <c r="S209" s="62">
        <v>5</v>
      </c>
    </row>
    <row r="210" spans="1:19" s="60" customFormat="1" ht="13.5" x14ac:dyDescent="0.25">
      <c r="A210" s="54" t="s">
        <v>185</v>
      </c>
      <c r="B210" s="55">
        <v>3319</v>
      </c>
      <c r="C210" s="55">
        <v>974644158</v>
      </c>
      <c r="D210" s="55">
        <v>293655</v>
      </c>
      <c r="E210" s="55">
        <v>224000</v>
      </c>
      <c r="F210" s="55">
        <v>6058</v>
      </c>
      <c r="G210" s="56">
        <v>2.59</v>
      </c>
      <c r="H210" s="55">
        <v>30051</v>
      </c>
      <c r="I210" s="55">
        <v>7007575227</v>
      </c>
      <c r="J210" s="55">
        <v>233189</v>
      </c>
      <c r="K210" s="55">
        <v>178000</v>
      </c>
      <c r="L210" s="55">
        <v>101557</v>
      </c>
      <c r="M210" s="56">
        <v>4.4400000000000004</v>
      </c>
      <c r="N210" s="57">
        <v>519000</v>
      </c>
      <c r="O210" s="57">
        <f t="shared" si="3"/>
        <v>134421000000</v>
      </c>
      <c r="P210" s="57">
        <v>259000</v>
      </c>
      <c r="Q210" s="58">
        <v>212400</v>
      </c>
      <c r="R210" s="57">
        <v>2240000</v>
      </c>
      <c r="S210" s="62">
        <v>5</v>
      </c>
    </row>
    <row r="211" spans="1:19" s="60" customFormat="1" ht="13.5" x14ac:dyDescent="0.25">
      <c r="A211" s="54" t="s">
        <v>186</v>
      </c>
      <c r="B211" s="55">
        <v>3259</v>
      </c>
      <c r="C211" s="55">
        <v>915835714</v>
      </c>
      <c r="D211" s="55">
        <v>281017</v>
      </c>
      <c r="E211" s="55">
        <v>218000</v>
      </c>
      <c r="F211" s="55">
        <v>6038</v>
      </c>
      <c r="G211" s="56">
        <v>2.52</v>
      </c>
      <c r="H211" s="55">
        <v>29433</v>
      </c>
      <c r="I211" s="55">
        <v>6745730091</v>
      </c>
      <c r="J211" s="55">
        <v>229189</v>
      </c>
      <c r="K211" s="55">
        <v>175000</v>
      </c>
      <c r="L211" s="55">
        <v>100928</v>
      </c>
      <c r="M211" s="56">
        <v>4.3499999999999996</v>
      </c>
      <c r="N211" s="57">
        <v>518000</v>
      </c>
      <c r="O211" s="57">
        <f t="shared" si="3"/>
        <v>132918800000</v>
      </c>
      <c r="P211" s="57">
        <v>256600</v>
      </c>
      <c r="Q211" s="58">
        <v>209700</v>
      </c>
      <c r="R211" s="57">
        <v>2210000</v>
      </c>
      <c r="S211" s="62">
        <v>5</v>
      </c>
    </row>
    <row r="212" spans="1:19" s="60" customFormat="1" ht="13.5" x14ac:dyDescent="0.25">
      <c r="A212" s="54" t="s">
        <v>187</v>
      </c>
      <c r="B212" s="55">
        <v>2533</v>
      </c>
      <c r="C212" s="55">
        <v>711484670</v>
      </c>
      <c r="D212" s="55">
        <v>280886</v>
      </c>
      <c r="E212" s="55">
        <v>220000</v>
      </c>
      <c r="F212" s="55">
        <v>5907</v>
      </c>
      <c r="G212" s="56">
        <v>2.42</v>
      </c>
      <c r="H212" s="55">
        <v>23883</v>
      </c>
      <c r="I212" s="55">
        <v>5292638075</v>
      </c>
      <c r="J212" s="55">
        <v>221606</v>
      </c>
      <c r="K212" s="55">
        <v>170741</v>
      </c>
      <c r="L212" s="55">
        <v>99246</v>
      </c>
      <c r="M212" s="56">
        <v>4.22</v>
      </c>
      <c r="N212" s="57">
        <v>427000</v>
      </c>
      <c r="O212" s="57">
        <f t="shared" si="3"/>
        <v>105170100000</v>
      </c>
      <c r="P212" s="57">
        <v>246300</v>
      </c>
      <c r="Q212" s="58">
        <v>198500</v>
      </c>
      <c r="R212" s="57">
        <v>2170000</v>
      </c>
      <c r="S212" s="62">
        <v>5</v>
      </c>
    </row>
    <row r="213" spans="1:19" s="60" customFormat="1" ht="13.5" x14ac:dyDescent="0.25">
      <c r="A213" s="54" t="s">
        <v>188</v>
      </c>
      <c r="B213" s="55">
        <v>2286</v>
      </c>
      <c r="C213" s="55">
        <v>637235233</v>
      </c>
      <c r="D213" s="55">
        <v>278755</v>
      </c>
      <c r="E213" s="55">
        <v>215895</v>
      </c>
      <c r="F213" s="55">
        <v>5450</v>
      </c>
      <c r="G213" s="56">
        <v>2.2200000000000002</v>
      </c>
      <c r="H213" s="55">
        <v>22636</v>
      </c>
      <c r="I213" s="55">
        <v>4951265432</v>
      </c>
      <c r="J213" s="55">
        <v>218734</v>
      </c>
      <c r="K213" s="55">
        <v>169900</v>
      </c>
      <c r="L213" s="55">
        <v>97297</v>
      </c>
      <c r="M213" s="56">
        <v>4.1100000000000003</v>
      </c>
      <c r="N213" s="57">
        <v>424000</v>
      </c>
      <c r="O213" s="57">
        <f t="shared" si="3"/>
        <v>103880000000</v>
      </c>
      <c r="P213" s="57">
        <v>245000</v>
      </c>
      <c r="Q213" s="58">
        <v>197500</v>
      </c>
      <c r="R213" s="57">
        <v>2110000</v>
      </c>
      <c r="S213" s="62">
        <v>4.9000000000000004</v>
      </c>
    </row>
    <row r="214" spans="1:19" s="60" customFormat="1" ht="13.5" x14ac:dyDescent="0.25">
      <c r="A214" s="54" t="s">
        <v>189</v>
      </c>
      <c r="B214" s="55">
        <v>2001</v>
      </c>
      <c r="C214" s="55">
        <v>581193090</v>
      </c>
      <c r="D214" s="55">
        <v>290451</v>
      </c>
      <c r="E214" s="55">
        <v>217500</v>
      </c>
      <c r="F214" s="55">
        <v>5004</v>
      </c>
      <c r="G214" s="56">
        <v>2.02</v>
      </c>
      <c r="H214" s="55">
        <v>19626</v>
      </c>
      <c r="I214" s="55">
        <v>4358675588</v>
      </c>
      <c r="J214" s="55">
        <v>222086</v>
      </c>
      <c r="K214" s="55">
        <v>169900</v>
      </c>
      <c r="L214" s="55">
        <v>93182</v>
      </c>
      <c r="M214" s="56">
        <v>3.93</v>
      </c>
      <c r="N214" s="57">
        <v>362000</v>
      </c>
      <c r="O214" s="57">
        <f t="shared" si="3"/>
        <v>88183200000</v>
      </c>
      <c r="P214" s="57">
        <v>243600</v>
      </c>
      <c r="Q214" s="58">
        <v>195500</v>
      </c>
      <c r="R214" s="57">
        <v>2050000</v>
      </c>
      <c r="S214" s="62">
        <v>5.0999999999999996</v>
      </c>
    </row>
    <row r="215" spans="1:19" s="60" customFormat="1" ht="13.5" x14ac:dyDescent="0.25">
      <c r="A215" s="54" t="s">
        <v>190</v>
      </c>
      <c r="B215" s="55">
        <v>2177</v>
      </c>
      <c r="C215" s="55">
        <v>635340983</v>
      </c>
      <c r="D215" s="55">
        <v>291842</v>
      </c>
      <c r="E215" s="55">
        <v>224900</v>
      </c>
      <c r="F215" s="55">
        <v>4383</v>
      </c>
      <c r="G215" s="56">
        <v>1.76</v>
      </c>
      <c r="H215" s="55">
        <v>21397</v>
      </c>
      <c r="I215" s="55">
        <v>4930631498</v>
      </c>
      <c r="J215" s="55">
        <v>230435</v>
      </c>
      <c r="K215" s="55">
        <v>174000</v>
      </c>
      <c r="L215" s="55">
        <v>87124</v>
      </c>
      <c r="M215" s="56">
        <v>3.65</v>
      </c>
      <c r="N215" s="57">
        <v>387000</v>
      </c>
      <c r="O215" s="57">
        <f t="shared" si="3"/>
        <v>95472900000</v>
      </c>
      <c r="P215" s="57">
        <v>246700</v>
      </c>
      <c r="Q215" s="58">
        <v>197700</v>
      </c>
      <c r="R215" s="57">
        <v>1860000</v>
      </c>
      <c r="S215" s="62">
        <v>4.5999999999999996</v>
      </c>
    </row>
    <row r="216" spans="1:19" s="60" customFormat="1" ht="13.5" x14ac:dyDescent="0.25">
      <c r="A216" s="54" t="s">
        <v>191</v>
      </c>
      <c r="B216" s="55">
        <v>1509</v>
      </c>
      <c r="C216" s="55">
        <v>413180561</v>
      </c>
      <c r="D216" s="55">
        <v>273810</v>
      </c>
      <c r="E216" s="55">
        <v>215000</v>
      </c>
      <c r="F216" s="55">
        <v>4452</v>
      </c>
      <c r="G216" s="56">
        <v>1.79</v>
      </c>
      <c r="H216" s="55">
        <v>15738</v>
      </c>
      <c r="I216" s="55">
        <v>3318834527</v>
      </c>
      <c r="J216" s="55">
        <v>210880</v>
      </c>
      <c r="K216" s="55">
        <v>163874</v>
      </c>
      <c r="L216" s="55">
        <v>87026</v>
      </c>
      <c r="M216" s="56">
        <v>3.64</v>
      </c>
      <c r="N216" s="57">
        <v>281000</v>
      </c>
      <c r="O216" s="57">
        <f t="shared" si="3"/>
        <v>66456500000</v>
      </c>
      <c r="P216" s="57">
        <v>236500</v>
      </c>
      <c r="Q216" s="58">
        <v>187900</v>
      </c>
      <c r="R216" s="57">
        <v>1880000</v>
      </c>
      <c r="S216" s="62">
        <v>4.8</v>
      </c>
    </row>
    <row r="217" spans="1:19" s="60" customFormat="1" ht="13.5" x14ac:dyDescent="0.25">
      <c r="A217" s="54" t="s">
        <v>192</v>
      </c>
      <c r="B217" s="55">
        <v>1854</v>
      </c>
      <c r="C217" s="55">
        <v>538454552</v>
      </c>
      <c r="D217" s="55">
        <v>290428</v>
      </c>
      <c r="E217" s="55">
        <v>225000</v>
      </c>
      <c r="F217" s="55">
        <v>4589</v>
      </c>
      <c r="G217" s="56">
        <v>1.84</v>
      </c>
      <c r="H217" s="55">
        <v>18473</v>
      </c>
      <c r="I217" s="55">
        <v>4141067089</v>
      </c>
      <c r="J217" s="55">
        <v>224168</v>
      </c>
      <c r="K217" s="55">
        <v>172500</v>
      </c>
      <c r="L217" s="55">
        <v>88614</v>
      </c>
      <c r="M217" s="56">
        <v>3.69</v>
      </c>
      <c r="N217" s="57">
        <v>282000</v>
      </c>
      <c r="O217" s="57">
        <f t="shared" si="3"/>
        <v>66721200000</v>
      </c>
      <c r="P217" s="57">
        <v>236600</v>
      </c>
      <c r="Q217" s="58">
        <v>188400</v>
      </c>
      <c r="R217" s="57">
        <v>1900000</v>
      </c>
      <c r="S217" s="62">
        <v>4.9000000000000004</v>
      </c>
    </row>
    <row r="218" spans="1:19" s="60" customFormat="1" ht="13.5" x14ac:dyDescent="0.25">
      <c r="A218" s="54" t="s">
        <v>193</v>
      </c>
      <c r="B218" s="55">
        <v>2361</v>
      </c>
      <c r="C218" s="55">
        <v>700463622</v>
      </c>
      <c r="D218" s="55">
        <v>296680</v>
      </c>
      <c r="E218" s="55">
        <v>231000</v>
      </c>
      <c r="F218" s="55">
        <v>4850</v>
      </c>
      <c r="G218" s="56">
        <v>1.94</v>
      </c>
      <c r="H218" s="55">
        <v>23127</v>
      </c>
      <c r="I218" s="55">
        <v>5334350530</v>
      </c>
      <c r="J218" s="55">
        <v>230654</v>
      </c>
      <c r="K218" s="55">
        <v>177000</v>
      </c>
      <c r="L218" s="55">
        <v>89486</v>
      </c>
      <c r="M218" s="56">
        <v>3.73</v>
      </c>
      <c r="N218" s="57">
        <v>355000</v>
      </c>
      <c r="O218" s="57">
        <f t="shared" si="3"/>
        <v>86904000000</v>
      </c>
      <c r="P218" s="57">
        <v>244800</v>
      </c>
      <c r="Q218" s="58">
        <v>196700</v>
      </c>
      <c r="R218" s="57">
        <v>1960000</v>
      </c>
      <c r="S218" s="62">
        <v>5</v>
      </c>
    </row>
    <row r="219" spans="1:19" s="60" customFormat="1" ht="13.5" x14ac:dyDescent="0.25">
      <c r="A219" s="54" t="s">
        <v>194</v>
      </c>
      <c r="B219" s="55">
        <v>2610</v>
      </c>
      <c r="C219" s="55">
        <v>793989757</v>
      </c>
      <c r="D219" s="55">
        <v>304210</v>
      </c>
      <c r="E219" s="55">
        <v>236250</v>
      </c>
      <c r="F219" s="55">
        <v>5175</v>
      </c>
      <c r="G219" s="56">
        <v>2.0699999999999998</v>
      </c>
      <c r="H219" s="55">
        <v>25323</v>
      </c>
      <c r="I219" s="55">
        <v>5972087327</v>
      </c>
      <c r="J219" s="55">
        <v>235836</v>
      </c>
      <c r="K219" s="55">
        <v>179000</v>
      </c>
      <c r="L219" s="55">
        <v>91780</v>
      </c>
      <c r="M219" s="56">
        <v>3.83</v>
      </c>
      <c r="N219" s="57">
        <v>422000</v>
      </c>
      <c r="O219" s="57">
        <f t="shared" si="3"/>
        <v>105795400000</v>
      </c>
      <c r="P219" s="57">
        <v>250700</v>
      </c>
      <c r="Q219" s="58">
        <v>201500</v>
      </c>
      <c r="R219" s="57">
        <v>2230000</v>
      </c>
      <c r="S219" s="62">
        <v>5.6</v>
      </c>
    </row>
    <row r="220" spans="1:19" s="60" customFormat="1" ht="13.5" x14ac:dyDescent="0.25">
      <c r="A220" s="54" t="s">
        <v>195</v>
      </c>
      <c r="B220" s="55">
        <v>3119</v>
      </c>
      <c r="C220" s="55">
        <v>990889850</v>
      </c>
      <c r="D220" s="55">
        <v>317694</v>
      </c>
      <c r="E220" s="55">
        <v>245000</v>
      </c>
      <c r="F220" s="55">
        <v>5876</v>
      </c>
      <c r="G220" s="56">
        <v>2.35</v>
      </c>
      <c r="H220" s="55">
        <v>28720</v>
      </c>
      <c r="I220" s="55">
        <v>7045192599</v>
      </c>
      <c r="J220" s="55">
        <v>245306</v>
      </c>
      <c r="K220" s="55">
        <v>185000</v>
      </c>
      <c r="L220" s="55">
        <v>94687</v>
      </c>
      <c r="M220" s="56">
        <v>3.97</v>
      </c>
      <c r="N220" s="57">
        <v>473000</v>
      </c>
      <c r="O220" s="57">
        <f t="shared" si="3"/>
        <v>122696200000</v>
      </c>
      <c r="P220" s="57">
        <v>259400</v>
      </c>
      <c r="Q220" s="58">
        <v>212000</v>
      </c>
      <c r="R220" s="57">
        <v>2250000</v>
      </c>
      <c r="S220" s="62">
        <v>5.5</v>
      </c>
    </row>
    <row r="221" spans="1:19" s="60" customFormat="1" ht="13.5" x14ac:dyDescent="0.25">
      <c r="A221" s="54" t="s">
        <v>196</v>
      </c>
      <c r="B221" s="55">
        <v>3128</v>
      </c>
      <c r="C221" s="55">
        <v>1007243726</v>
      </c>
      <c r="D221" s="55">
        <v>322008</v>
      </c>
      <c r="E221" s="55">
        <v>250000</v>
      </c>
      <c r="F221" s="55">
        <v>6375</v>
      </c>
      <c r="G221" s="56">
        <v>2.54</v>
      </c>
      <c r="H221" s="55">
        <v>30253</v>
      </c>
      <c r="I221" s="55">
        <v>7530450372</v>
      </c>
      <c r="J221" s="55">
        <v>248915</v>
      </c>
      <c r="K221" s="55">
        <v>190000</v>
      </c>
      <c r="L221" s="55">
        <v>97168</v>
      </c>
      <c r="M221" s="56">
        <v>4.04</v>
      </c>
      <c r="N221" s="57">
        <v>506000</v>
      </c>
      <c r="O221" s="57">
        <f t="shared" si="3"/>
        <v>135658600000</v>
      </c>
      <c r="P221" s="57">
        <v>268100</v>
      </c>
      <c r="Q221" s="58">
        <v>222000</v>
      </c>
      <c r="R221" s="57">
        <v>2290000</v>
      </c>
      <c r="S221" s="62">
        <v>5.5</v>
      </c>
    </row>
    <row r="222" spans="1:19" s="60" customFormat="1" ht="13.5" x14ac:dyDescent="0.25">
      <c r="A222" s="54" t="s">
        <v>197</v>
      </c>
      <c r="B222" s="55">
        <v>3091</v>
      </c>
      <c r="C222" s="55">
        <v>965360086</v>
      </c>
      <c r="D222" s="55">
        <v>312313</v>
      </c>
      <c r="E222" s="55">
        <v>246750</v>
      </c>
      <c r="F222" s="55">
        <v>6813</v>
      </c>
      <c r="G222" s="56">
        <v>2.73</v>
      </c>
      <c r="H222" s="55">
        <v>29975</v>
      </c>
      <c r="I222" s="55">
        <v>7341303103</v>
      </c>
      <c r="J222" s="55">
        <v>244914</v>
      </c>
      <c r="K222" s="55">
        <v>189178</v>
      </c>
      <c r="L222" s="55">
        <v>98819</v>
      </c>
      <c r="M222" s="56">
        <v>4.1100000000000003</v>
      </c>
      <c r="N222" s="57">
        <v>494000</v>
      </c>
      <c r="O222" s="57">
        <f t="shared" si="3"/>
        <v>132145000000</v>
      </c>
      <c r="P222" s="57">
        <v>267500</v>
      </c>
      <c r="Q222" s="58">
        <v>221600</v>
      </c>
      <c r="R222" s="57">
        <v>2350000</v>
      </c>
      <c r="S222" s="62">
        <v>5.6</v>
      </c>
    </row>
    <row r="223" spans="1:19" s="60" customFormat="1" ht="13.5" x14ac:dyDescent="0.25">
      <c r="A223" s="54" t="s">
        <v>198</v>
      </c>
      <c r="B223" s="55">
        <v>2916</v>
      </c>
      <c r="C223" s="55">
        <v>895267694</v>
      </c>
      <c r="D223" s="55">
        <v>307019</v>
      </c>
      <c r="E223" s="55">
        <v>243250</v>
      </c>
      <c r="F223" s="55">
        <v>6665</v>
      </c>
      <c r="G223" s="56">
        <v>2.7</v>
      </c>
      <c r="H223" s="55">
        <v>28964</v>
      </c>
      <c r="I223" s="55">
        <v>6972771704</v>
      </c>
      <c r="J223" s="55">
        <v>240739</v>
      </c>
      <c r="K223" s="55">
        <v>187000</v>
      </c>
      <c r="L223" s="55">
        <v>97562</v>
      </c>
      <c r="M223" s="56">
        <v>4.0599999999999996</v>
      </c>
      <c r="N223" s="57">
        <v>479000</v>
      </c>
      <c r="O223" s="57">
        <f t="shared" si="3"/>
        <v>126360200000</v>
      </c>
      <c r="P223" s="57">
        <v>263800</v>
      </c>
      <c r="Q223" s="58">
        <v>218400</v>
      </c>
      <c r="R223" s="57">
        <v>2330000</v>
      </c>
      <c r="S223" s="62">
        <v>5.6</v>
      </c>
    </row>
    <row r="224" spans="1:19" s="60" customFormat="1" ht="13.5" x14ac:dyDescent="0.25">
      <c r="A224" s="54" t="s">
        <v>199</v>
      </c>
      <c r="B224" s="55">
        <v>2569</v>
      </c>
      <c r="C224" s="55">
        <v>787807005</v>
      </c>
      <c r="D224" s="55">
        <v>306659</v>
      </c>
      <c r="E224" s="55">
        <v>237250</v>
      </c>
      <c r="F224" s="55">
        <v>6409</v>
      </c>
      <c r="G224" s="56">
        <v>2.6</v>
      </c>
      <c r="H224" s="55">
        <v>25481</v>
      </c>
      <c r="I224" s="55">
        <v>6038753983</v>
      </c>
      <c r="J224" s="55">
        <v>236990</v>
      </c>
      <c r="K224" s="55">
        <v>183000</v>
      </c>
      <c r="L224" s="55">
        <v>94924</v>
      </c>
      <c r="M224" s="56">
        <v>3.93</v>
      </c>
      <c r="N224" s="57">
        <v>436000</v>
      </c>
      <c r="O224" s="57">
        <f t="shared" si="3"/>
        <v>111180000000</v>
      </c>
      <c r="P224" s="57">
        <v>255000</v>
      </c>
      <c r="Q224" s="58">
        <v>209100</v>
      </c>
      <c r="R224" s="57">
        <v>2280000</v>
      </c>
      <c r="S224" s="62">
        <v>5.4</v>
      </c>
    </row>
    <row r="225" spans="1:19" s="60" customFormat="1" ht="13.5" x14ac:dyDescent="0.25">
      <c r="A225" s="54" t="s">
        <v>200</v>
      </c>
      <c r="B225" s="55">
        <v>2493</v>
      </c>
      <c r="C225" s="55">
        <v>767435188</v>
      </c>
      <c r="D225" s="55">
        <v>307836</v>
      </c>
      <c r="E225" s="55">
        <v>238000</v>
      </c>
      <c r="F225" s="55">
        <v>6126</v>
      </c>
      <c r="G225" s="56">
        <v>2.46</v>
      </c>
      <c r="H225" s="55">
        <v>25457</v>
      </c>
      <c r="I225" s="55">
        <v>5969709611</v>
      </c>
      <c r="J225" s="55">
        <v>234501</v>
      </c>
      <c r="K225" s="55">
        <v>180000</v>
      </c>
      <c r="L225" s="55">
        <v>92868</v>
      </c>
      <c r="M225" s="56">
        <v>3.81</v>
      </c>
      <c r="N225" s="57">
        <v>443000</v>
      </c>
      <c r="O225" s="57">
        <f t="shared" si="3"/>
        <v>112566300000</v>
      </c>
      <c r="P225" s="57">
        <v>254100</v>
      </c>
      <c r="Q225" s="58">
        <v>207500</v>
      </c>
      <c r="R225" s="57">
        <v>2240000</v>
      </c>
      <c r="S225" s="62">
        <v>5.2</v>
      </c>
    </row>
    <row r="226" spans="1:19" s="60" customFormat="1" ht="13.5" x14ac:dyDescent="0.25">
      <c r="A226" s="54" t="s">
        <v>201</v>
      </c>
      <c r="B226" s="55">
        <v>1976</v>
      </c>
      <c r="C226" s="55">
        <v>602390772</v>
      </c>
      <c r="D226" s="55">
        <v>304853</v>
      </c>
      <c r="E226" s="55">
        <v>242000</v>
      </c>
      <c r="F226" s="55">
        <v>5462</v>
      </c>
      <c r="G226" s="56">
        <v>2.2000000000000002</v>
      </c>
      <c r="H226" s="55">
        <v>19988</v>
      </c>
      <c r="I226" s="55">
        <v>4723668184</v>
      </c>
      <c r="J226" s="55">
        <v>236325</v>
      </c>
      <c r="K226" s="55">
        <v>183000</v>
      </c>
      <c r="L226" s="55">
        <v>88214</v>
      </c>
      <c r="M226" s="56">
        <v>3.61</v>
      </c>
      <c r="N226" s="57">
        <v>351000</v>
      </c>
      <c r="O226" s="57">
        <f t="shared" si="3"/>
        <v>89083800000</v>
      </c>
      <c r="P226" s="57">
        <v>253800</v>
      </c>
      <c r="Q226" s="58">
        <v>207200</v>
      </c>
      <c r="R226" s="57">
        <v>2080000</v>
      </c>
      <c r="S226" s="62">
        <v>5</v>
      </c>
    </row>
    <row r="227" spans="1:19" s="60" customFormat="1" ht="13.5" x14ac:dyDescent="0.25">
      <c r="A227" s="54" t="s">
        <v>202</v>
      </c>
      <c r="B227" s="55">
        <v>2429</v>
      </c>
      <c r="C227" s="55">
        <v>748191115</v>
      </c>
      <c r="D227" s="55">
        <v>308024</v>
      </c>
      <c r="E227" s="55">
        <v>245000</v>
      </c>
      <c r="F227" s="55">
        <v>4939</v>
      </c>
      <c r="G227" s="56">
        <v>1.97</v>
      </c>
      <c r="H227" s="55">
        <v>24210</v>
      </c>
      <c r="I227" s="55">
        <v>5953747960</v>
      </c>
      <c r="J227" s="55">
        <v>245921</v>
      </c>
      <c r="K227" s="55">
        <v>189820</v>
      </c>
      <c r="L227" s="55">
        <v>82677</v>
      </c>
      <c r="M227" s="56">
        <v>3.36</v>
      </c>
      <c r="N227" s="57">
        <v>413000</v>
      </c>
      <c r="O227" s="57">
        <f t="shared" si="3"/>
        <v>105232400000</v>
      </c>
      <c r="P227" s="57">
        <v>254800</v>
      </c>
      <c r="Q227" s="58">
        <v>208200</v>
      </c>
      <c r="R227" s="57">
        <v>1860000</v>
      </c>
      <c r="S227" s="62">
        <v>4.4000000000000004</v>
      </c>
    </row>
    <row r="228" spans="1:19" s="60" customFormat="1" ht="13.5" x14ac:dyDescent="0.25">
      <c r="A228" s="54" t="s">
        <v>203</v>
      </c>
      <c r="B228" s="55">
        <v>1615</v>
      </c>
      <c r="C228" s="55">
        <v>494188795</v>
      </c>
      <c r="D228" s="55">
        <v>305999</v>
      </c>
      <c r="E228" s="55">
        <v>238000</v>
      </c>
      <c r="F228" s="55">
        <v>4784</v>
      </c>
      <c r="G228" s="56">
        <v>1.9</v>
      </c>
      <c r="H228" s="55">
        <v>16238</v>
      </c>
      <c r="I228" s="55">
        <v>3705349283</v>
      </c>
      <c r="J228" s="55">
        <v>228190</v>
      </c>
      <c r="K228" s="55">
        <v>177500</v>
      </c>
      <c r="L228" s="55">
        <v>80312</v>
      </c>
      <c r="M228" s="56">
        <v>3.25</v>
      </c>
      <c r="N228" s="57">
        <v>281000</v>
      </c>
      <c r="O228" s="57">
        <f t="shared" si="3"/>
        <v>69069800000</v>
      </c>
      <c r="P228" s="57">
        <v>245800</v>
      </c>
      <c r="Q228" s="58">
        <v>197600</v>
      </c>
      <c r="R228" s="57">
        <v>1860000</v>
      </c>
      <c r="S228" s="62">
        <v>4.5</v>
      </c>
    </row>
    <row r="229" spans="1:19" s="60" customFormat="1" ht="13.5" x14ac:dyDescent="0.25">
      <c r="A229" s="54" t="s">
        <v>204</v>
      </c>
      <c r="B229" s="55">
        <v>1927</v>
      </c>
      <c r="C229" s="55">
        <v>584422169</v>
      </c>
      <c r="D229" s="55">
        <v>303280</v>
      </c>
      <c r="E229" s="55">
        <v>246000</v>
      </c>
      <c r="F229" s="55">
        <v>4811</v>
      </c>
      <c r="G229" s="56">
        <v>1.91</v>
      </c>
      <c r="H229" s="55">
        <v>18630</v>
      </c>
      <c r="I229" s="55">
        <v>4393183945</v>
      </c>
      <c r="J229" s="55">
        <v>235812</v>
      </c>
      <c r="K229" s="55">
        <v>185000</v>
      </c>
      <c r="L229" s="55">
        <v>81360</v>
      </c>
      <c r="M229" s="56">
        <v>3.29</v>
      </c>
      <c r="N229" s="57">
        <v>295000</v>
      </c>
      <c r="O229" s="57">
        <f t="shared" si="3"/>
        <v>73101000000</v>
      </c>
      <c r="P229" s="57">
        <v>247800</v>
      </c>
      <c r="Q229" s="58">
        <v>201900</v>
      </c>
      <c r="R229" s="57">
        <v>1900000</v>
      </c>
      <c r="S229" s="62">
        <v>4.5999999999999996</v>
      </c>
    </row>
    <row r="230" spans="1:19" s="60" customFormat="1" ht="13.5" x14ac:dyDescent="0.25">
      <c r="A230" s="54" t="s">
        <v>205</v>
      </c>
      <c r="B230" s="55">
        <v>2581</v>
      </c>
      <c r="C230" s="55">
        <v>853702346</v>
      </c>
      <c r="D230" s="55">
        <v>330764</v>
      </c>
      <c r="E230" s="55">
        <v>255000</v>
      </c>
      <c r="F230" s="55">
        <v>4988</v>
      </c>
      <c r="G230" s="56">
        <v>1.97</v>
      </c>
      <c r="H230" s="55">
        <v>25301</v>
      </c>
      <c r="I230" s="55">
        <v>6194511938</v>
      </c>
      <c r="J230" s="55">
        <v>244832</v>
      </c>
      <c r="K230" s="55">
        <v>189708</v>
      </c>
      <c r="L230" s="55">
        <v>82240</v>
      </c>
      <c r="M230" s="56">
        <v>3.31</v>
      </c>
      <c r="N230" s="57">
        <v>405000</v>
      </c>
      <c r="O230" s="57">
        <f t="shared" si="3"/>
        <v>103801500000</v>
      </c>
      <c r="P230" s="57">
        <v>256300</v>
      </c>
      <c r="Q230" s="58">
        <v>210700</v>
      </c>
      <c r="R230" s="57">
        <v>2010000</v>
      </c>
      <c r="S230" s="62">
        <v>4.5999999999999996</v>
      </c>
    </row>
    <row r="231" spans="1:19" s="60" customFormat="1" ht="13.5" x14ac:dyDescent="0.25">
      <c r="A231" s="54" t="s">
        <v>206</v>
      </c>
      <c r="B231" s="55">
        <v>2746</v>
      </c>
      <c r="C231" s="55">
        <v>911670986</v>
      </c>
      <c r="D231" s="55">
        <v>331999</v>
      </c>
      <c r="E231" s="55">
        <v>267950</v>
      </c>
      <c r="F231" s="55">
        <v>5565</v>
      </c>
      <c r="G231" s="56">
        <v>2.1800000000000002</v>
      </c>
      <c r="H231" s="55">
        <v>26306</v>
      </c>
      <c r="I231" s="55">
        <v>6561115083</v>
      </c>
      <c r="J231" s="55">
        <v>249415</v>
      </c>
      <c r="K231" s="55">
        <v>194000</v>
      </c>
      <c r="L231" s="55">
        <v>86037</v>
      </c>
      <c r="M231" s="56">
        <v>3.45</v>
      </c>
      <c r="N231" s="57">
        <v>449000</v>
      </c>
      <c r="O231" s="57">
        <f t="shared" si="3"/>
        <v>118491100000</v>
      </c>
      <c r="P231" s="57">
        <v>263900</v>
      </c>
      <c r="Q231" s="58">
        <v>218700</v>
      </c>
      <c r="R231" s="57">
        <v>2220000</v>
      </c>
      <c r="S231" s="62">
        <v>5.2</v>
      </c>
    </row>
    <row r="232" spans="1:19" s="60" customFormat="1" ht="13.5" x14ac:dyDescent="0.25">
      <c r="A232" s="54" t="s">
        <v>207</v>
      </c>
      <c r="B232" s="55">
        <v>2934</v>
      </c>
      <c r="C232" s="55">
        <v>1012121558</v>
      </c>
      <c r="D232" s="55">
        <v>344963</v>
      </c>
      <c r="E232" s="55">
        <v>269000</v>
      </c>
      <c r="F232" s="55">
        <v>5932</v>
      </c>
      <c r="G232" s="56">
        <v>2.34</v>
      </c>
      <c r="H232" s="55">
        <v>28612</v>
      </c>
      <c r="I232" s="55">
        <v>7435452737</v>
      </c>
      <c r="J232" s="55">
        <v>259871</v>
      </c>
      <c r="K232" s="55">
        <v>202500</v>
      </c>
      <c r="L232" s="55">
        <v>88780</v>
      </c>
      <c r="M232" s="56">
        <v>3.56</v>
      </c>
      <c r="N232" s="57">
        <v>495000</v>
      </c>
      <c r="O232" s="57">
        <f t="shared" si="3"/>
        <v>135135000000</v>
      </c>
      <c r="P232" s="57">
        <v>273000</v>
      </c>
      <c r="Q232" s="58">
        <v>228900</v>
      </c>
      <c r="R232" s="57">
        <v>2280000</v>
      </c>
      <c r="S232" s="62">
        <v>5.2</v>
      </c>
    </row>
    <row r="233" spans="1:19" s="60" customFormat="1" ht="13.5" x14ac:dyDescent="0.25">
      <c r="A233" s="54" t="s">
        <v>208</v>
      </c>
      <c r="B233" s="55">
        <v>3257</v>
      </c>
      <c r="C233" s="55">
        <v>1076517563</v>
      </c>
      <c r="D233" s="55">
        <v>330524</v>
      </c>
      <c r="E233" s="55">
        <v>270000</v>
      </c>
      <c r="F233" s="55">
        <v>6274</v>
      </c>
      <c r="G233" s="56">
        <v>2.4700000000000002</v>
      </c>
      <c r="H233" s="55">
        <v>32027</v>
      </c>
      <c r="I233" s="55">
        <v>8435117313</v>
      </c>
      <c r="J233" s="55">
        <v>263375</v>
      </c>
      <c r="K233" s="55">
        <v>206000</v>
      </c>
      <c r="L233" s="55">
        <v>92515</v>
      </c>
      <c r="M233" s="56">
        <v>3.69</v>
      </c>
      <c r="N233" s="57">
        <v>572000</v>
      </c>
      <c r="O233" s="57">
        <f t="shared" si="3"/>
        <v>160274400000</v>
      </c>
      <c r="P233" s="57">
        <v>280200</v>
      </c>
      <c r="Q233" s="58">
        <v>236300</v>
      </c>
      <c r="R233" s="57">
        <v>2250000</v>
      </c>
      <c r="S233" s="62">
        <v>5</v>
      </c>
    </row>
    <row r="234" spans="1:19" s="60" customFormat="1" ht="13.5" x14ac:dyDescent="0.25">
      <c r="A234" s="54" t="s">
        <v>209</v>
      </c>
      <c r="B234" s="55">
        <v>3351</v>
      </c>
      <c r="C234" s="55">
        <v>1117036544</v>
      </c>
      <c r="D234" s="55">
        <v>333344</v>
      </c>
      <c r="E234" s="55">
        <v>265000</v>
      </c>
      <c r="F234" s="55">
        <v>6911</v>
      </c>
      <c r="G234" s="56">
        <v>2.69</v>
      </c>
      <c r="H234" s="55">
        <v>32776</v>
      </c>
      <c r="I234" s="55">
        <v>8431371920</v>
      </c>
      <c r="J234" s="55">
        <v>257242</v>
      </c>
      <c r="K234" s="55">
        <v>202000</v>
      </c>
      <c r="L234" s="55">
        <v>97873</v>
      </c>
      <c r="M234" s="56">
        <v>3.86</v>
      </c>
      <c r="N234" s="57">
        <v>551000</v>
      </c>
      <c r="O234" s="57">
        <f t="shared" si="3"/>
        <v>152020900000</v>
      </c>
      <c r="P234" s="57">
        <v>275900</v>
      </c>
      <c r="Q234" s="58">
        <v>231800</v>
      </c>
      <c r="R234" s="57">
        <v>2260000</v>
      </c>
      <c r="S234" s="62">
        <v>4.9000000000000004</v>
      </c>
    </row>
    <row r="235" spans="1:19" s="60" customFormat="1" ht="13.5" x14ac:dyDescent="0.25">
      <c r="A235" s="54" t="s">
        <v>210</v>
      </c>
      <c r="B235" s="55">
        <v>3113</v>
      </c>
      <c r="C235" s="55">
        <v>1004640598</v>
      </c>
      <c r="D235" s="55">
        <v>322724</v>
      </c>
      <c r="E235" s="55">
        <v>260000</v>
      </c>
      <c r="F235" s="55">
        <v>6837</v>
      </c>
      <c r="G235" s="56">
        <v>2.65</v>
      </c>
      <c r="H235" s="55">
        <v>30109</v>
      </c>
      <c r="I235" s="55">
        <v>7607007567</v>
      </c>
      <c r="J235" s="55">
        <v>252648</v>
      </c>
      <c r="K235" s="55">
        <v>200000</v>
      </c>
      <c r="L235" s="55">
        <v>96193</v>
      </c>
      <c r="M235" s="56">
        <v>3.78</v>
      </c>
      <c r="N235" s="57">
        <v>504000</v>
      </c>
      <c r="O235" s="57">
        <f t="shared" si="3"/>
        <v>136735200000</v>
      </c>
      <c r="P235" s="57">
        <v>271300</v>
      </c>
      <c r="Q235" s="58">
        <v>228500</v>
      </c>
      <c r="R235" s="57">
        <v>2270000</v>
      </c>
      <c r="S235" s="62">
        <v>5.0999999999999996</v>
      </c>
    </row>
    <row r="236" spans="1:19" s="60" customFormat="1" ht="13.5" x14ac:dyDescent="0.25">
      <c r="A236" s="54" t="s">
        <v>211</v>
      </c>
      <c r="B236" s="55">
        <v>2784</v>
      </c>
      <c r="C236" s="55">
        <v>882088399</v>
      </c>
      <c r="D236" s="55">
        <v>316842</v>
      </c>
      <c r="E236" s="55">
        <v>253000</v>
      </c>
      <c r="F236" s="55">
        <v>6534</v>
      </c>
      <c r="G236" s="56">
        <v>2.5099999999999998</v>
      </c>
      <c r="H236" s="55">
        <v>27361</v>
      </c>
      <c r="I236" s="55">
        <v>6702721252</v>
      </c>
      <c r="J236" s="55">
        <v>244973</v>
      </c>
      <c r="K236" s="55">
        <v>195000</v>
      </c>
      <c r="L236" s="55">
        <v>96121</v>
      </c>
      <c r="M236" s="56">
        <v>3.76</v>
      </c>
      <c r="N236" s="57">
        <v>471000</v>
      </c>
      <c r="O236" s="57">
        <f t="shared" si="3"/>
        <v>124862100000</v>
      </c>
      <c r="P236" s="57">
        <v>265100</v>
      </c>
      <c r="Q236" s="58">
        <v>221700</v>
      </c>
      <c r="R236" s="57">
        <v>2190000</v>
      </c>
      <c r="S236" s="62">
        <v>4.8</v>
      </c>
    </row>
    <row r="237" spans="1:19" s="60" customFormat="1" ht="13.5" x14ac:dyDescent="0.25">
      <c r="A237" s="54" t="s">
        <v>212</v>
      </c>
      <c r="B237" s="55">
        <v>2503</v>
      </c>
      <c r="C237" s="55">
        <v>840936247</v>
      </c>
      <c r="D237" s="55">
        <v>335971</v>
      </c>
      <c r="E237" s="55">
        <v>254493</v>
      </c>
      <c r="F237" s="55">
        <v>6377</v>
      </c>
      <c r="G237" s="56">
        <v>2.4500000000000002</v>
      </c>
      <c r="H237" s="55">
        <v>24692</v>
      </c>
      <c r="I237" s="55">
        <v>6051805289</v>
      </c>
      <c r="J237" s="55">
        <v>245091</v>
      </c>
      <c r="K237" s="55">
        <v>191000</v>
      </c>
      <c r="L237" s="55">
        <v>94227</v>
      </c>
      <c r="M237" s="56">
        <v>3.69</v>
      </c>
      <c r="N237" s="57">
        <v>444000</v>
      </c>
      <c r="O237" s="57">
        <f t="shared" si="3"/>
        <v>116638800000</v>
      </c>
      <c r="P237" s="57">
        <v>262700</v>
      </c>
      <c r="Q237" s="58">
        <v>219100</v>
      </c>
      <c r="R237" s="57">
        <v>2110000</v>
      </c>
      <c r="S237" s="62">
        <v>4.8</v>
      </c>
    </row>
    <row r="238" spans="1:19" s="60" customFormat="1" ht="13.5" x14ac:dyDescent="0.25">
      <c r="A238" s="54" t="s">
        <v>213</v>
      </c>
      <c r="B238" s="55">
        <v>1931</v>
      </c>
      <c r="C238" s="55">
        <v>661370336</v>
      </c>
      <c r="D238" s="55">
        <v>342501</v>
      </c>
      <c r="E238" s="55">
        <v>269600</v>
      </c>
      <c r="F238" s="55">
        <v>5741</v>
      </c>
      <c r="G238" s="56">
        <v>2.21</v>
      </c>
      <c r="H238" s="55">
        <v>19579</v>
      </c>
      <c r="I238" s="55">
        <v>4772629104</v>
      </c>
      <c r="J238" s="55">
        <v>243762</v>
      </c>
      <c r="K238" s="55">
        <v>192250</v>
      </c>
      <c r="L238" s="55">
        <v>90282</v>
      </c>
      <c r="M238" s="56">
        <v>3.54</v>
      </c>
      <c r="N238" s="57">
        <v>351000</v>
      </c>
      <c r="O238" s="57">
        <f t="shared" si="3"/>
        <v>92593800000</v>
      </c>
      <c r="P238" s="57">
        <v>263800</v>
      </c>
      <c r="Q238" s="58">
        <v>220000</v>
      </c>
      <c r="R238" s="57">
        <v>2040000</v>
      </c>
      <c r="S238" s="62">
        <v>5</v>
      </c>
    </row>
    <row r="239" spans="1:19" s="60" customFormat="1" ht="13.5" x14ac:dyDescent="0.25">
      <c r="A239" s="54" t="s">
        <v>214</v>
      </c>
      <c r="B239" s="55">
        <v>2547</v>
      </c>
      <c r="C239" s="55">
        <v>886061843</v>
      </c>
      <c r="D239" s="55">
        <v>347884</v>
      </c>
      <c r="E239" s="55">
        <v>270000</v>
      </c>
      <c r="F239" s="55">
        <v>4959</v>
      </c>
      <c r="G239" s="56">
        <v>1.9</v>
      </c>
      <c r="H239" s="55">
        <v>25549</v>
      </c>
      <c r="I239" s="55">
        <v>6503200312</v>
      </c>
      <c r="J239" s="55">
        <v>254538</v>
      </c>
      <c r="K239" s="55">
        <v>200000</v>
      </c>
      <c r="L239" s="55">
        <v>82359</v>
      </c>
      <c r="M239" s="56">
        <v>3.22</v>
      </c>
      <c r="N239" s="57">
        <v>436000</v>
      </c>
      <c r="O239" s="57">
        <f t="shared" si="3"/>
        <v>116019600000</v>
      </c>
      <c r="P239" s="57">
        <v>266100</v>
      </c>
      <c r="Q239" s="58">
        <v>223200</v>
      </c>
      <c r="R239" s="57">
        <v>1760000</v>
      </c>
      <c r="S239" s="62">
        <v>3.9</v>
      </c>
    </row>
    <row r="240" spans="1:19" s="60" customFormat="1" ht="13.5" x14ac:dyDescent="0.25">
      <c r="A240" s="54" t="s">
        <v>215</v>
      </c>
      <c r="B240" s="55">
        <v>1599</v>
      </c>
      <c r="C240" s="55">
        <v>510176947</v>
      </c>
      <c r="D240" s="55">
        <v>319060</v>
      </c>
      <c r="E240" s="55">
        <v>254000</v>
      </c>
      <c r="F240" s="55">
        <v>4874</v>
      </c>
      <c r="G240" s="56">
        <v>1.87</v>
      </c>
      <c r="H240" s="55">
        <v>17107</v>
      </c>
      <c r="I240" s="55">
        <v>4037250402</v>
      </c>
      <c r="J240" s="55">
        <v>235999</v>
      </c>
      <c r="K240" s="55">
        <v>189000</v>
      </c>
      <c r="L240" s="55">
        <v>84500</v>
      </c>
      <c r="M240" s="56">
        <v>3.29</v>
      </c>
      <c r="N240" s="57">
        <v>302000</v>
      </c>
      <c r="O240" s="57">
        <f t="shared" si="3"/>
        <v>77825400000</v>
      </c>
      <c r="P240" s="57">
        <v>257700</v>
      </c>
      <c r="Q240" s="58">
        <v>213700</v>
      </c>
      <c r="R240" s="57">
        <v>1820000</v>
      </c>
      <c r="S240" s="62">
        <v>4</v>
      </c>
    </row>
    <row r="241" spans="1:19" s="60" customFormat="1" ht="13.5" x14ac:dyDescent="0.25">
      <c r="A241" s="54" t="s">
        <v>216</v>
      </c>
      <c r="B241" s="55">
        <v>1998</v>
      </c>
      <c r="C241" s="55">
        <v>646487013</v>
      </c>
      <c r="D241" s="55">
        <v>323567</v>
      </c>
      <c r="E241" s="55">
        <v>264000</v>
      </c>
      <c r="F241" s="55">
        <v>5085</v>
      </c>
      <c r="G241" s="56">
        <v>1.95</v>
      </c>
      <c r="H241" s="55">
        <v>20406</v>
      </c>
      <c r="I241" s="55">
        <v>4924251419</v>
      </c>
      <c r="J241" s="55">
        <v>241313</v>
      </c>
      <c r="K241" s="55">
        <v>194900</v>
      </c>
      <c r="L241" s="55">
        <v>86273</v>
      </c>
      <c r="M241" s="56">
        <v>3.34</v>
      </c>
      <c r="N241" s="57">
        <v>314000</v>
      </c>
      <c r="O241" s="57">
        <f t="shared" si="3"/>
        <v>80164200000</v>
      </c>
      <c r="P241" s="57">
        <v>255300</v>
      </c>
      <c r="Q241" s="58">
        <v>212100</v>
      </c>
      <c r="R241" s="57">
        <v>1870000</v>
      </c>
      <c r="S241" s="62">
        <v>4.3</v>
      </c>
    </row>
    <row r="242" spans="1:19" s="60" customFormat="1" ht="13.5" x14ac:dyDescent="0.25">
      <c r="A242" s="54" t="s">
        <v>217</v>
      </c>
      <c r="B242" s="55">
        <v>2790</v>
      </c>
      <c r="C242" s="55">
        <v>950690875</v>
      </c>
      <c r="D242" s="55">
        <v>340749</v>
      </c>
      <c r="E242" s="55">
        <v>275000</v>
      </c>
      <c r="F242" s="55">
        <v>5632</v>
      </c>
      <c r="G242" s="56">
        <v>2.14</v>
      </c>
      <c r="H242" s="55">
        <v>27117</v>
      </c>
      <c r="I242" s="55">
        <v>6807777325</v>
      </c>
      <c r="J242" s="55">
        <v>251052</v>
      </c>
      <c r="K242" s="55">
        <v>201500</v>
      </c>
      <c r="L242" s="55">
        <v>89283</v>
      </c>
      <c r="M242" s="56">
        <v>3.44</v>
      </c>
      <c r="N242" s="57">
        <v>421000</v>
      </c>
      <c r="O242" s="57">
        <f t="shared" si="3"/>
        <v>111312400000</v>
      </c>
      <c r="P242" s="57">
        <v>264400</v>
      </c>
      <c r="Q242" s="58">
        <v>221400</v>
      </c>
      <c r="R242" s="57">
        <v>1960000</v>
      </c>
      <c r="S242" s="62">
        <v>4.4000000000000004</v>
      </c>
    </row>
    <row r="243" spans="1:19" s="60" customFormat="1" ht="13.5" x14ac:dyDescent="0.25">
      <c r="A243" s="54" t="s">
        <v>218</v>
      </c>
      <c r="B243" s="55">
        <v>2818</v>
      </c>
      <c r="C243" s="55">
        <v>965441905</v>
      </c>
      <c r="D243" s="55">
        <v>342598</v>
      </c>
      <c r="E243" s="55">
        <v>284950</v>
      </c>
      <c r="F243" s="55">
        <v>6003</v>
      </c>
      <c r="G243" s="56">
        <v>2.2799999999999998</v>
      </c>
      <c r="H243" s="55">
        <v>27576</v>
      </c>
      <c r="I243" s="55">
        <v>7049983123</v>
      </c>
      <c r="J243" s="55">
        <v>255656</v>
      </c>
      <c r="K243" s="55">
        <v>205500</v>
      </c>
      <c r="L243" s="55">
        <v>91322</v>
      </c>
      <c r="M243" s="56">
        <v>3.5</v>
      </c>
      <c r="N243" s="57">
        <v>470000</v>
      </c>
      <c r="O243" s="57">
        <f t="shared" si="3"/>
        <v>128592000000</v>
      </c>
      <c r="P243" s="57">
        <v>273600</v>
      </c>
      <c r="Q243" s="58">
        <v>230900</v>
      </c>
      <c r="R243" s="57">
        <v>2120000</v>
      </c>
      <c r="S243" s="62">
        <v>4.5999999999999996</v>
      </c>
    </row>
    <row r="244" spans="1:19" s="60" customFormat="1" ht="13.5" x14ac:dyDescent="0.25">
      <c r="A244" s="54" t="s">
        <v>219</v>
      </c>
      <c r="B244" s="55">
        <v>3261</v>
      </c>
      <c r="C244" s="55">
        <v>1142299262</v>
      </c>
      <c r="D244" s="55">
        <v>350291</v>
      </c>
      <c r="E244" s="55">
        <v>284000</v>
      </c>
      <c r="F244" s="55">
        <v>6163</v>
      </c>
      <c r="G244" s="56">
        <v>2.31</v>
      </c>
      <c r="H244" s="55">
        <v>30513</v>
      </c>
      <c r="I244" s="55">
        <v>8143291199</v>
      </c>
      <c r="J244" s="55">
        <v>266879</v>
      </c>
      <c r="K244" s="55">
        <v>215000</v>
      </c>
      <c r="L244" s="55">
        <v>92731</v>
      </c>
      <c r="M244" s="56">
        <v>3.53</v>
      </c>
      <c r="N244" s="57">
        <v>525000</v>
      </c>
      <c r="O244" s="57">
        <f t="shared" si="3"/>
        <v>147472500000</v>
      </c>
      <c r="P244" s="57">
        <v>280900</v>
      </c>
      <c r="Q244" s="58">
        <v>238900</v>
      </c>
      <c r="R244" s="57">
        <v>2140000</v>
      </c>
      <c r="S244" s="62">
        <v>4.7</v>
      </c>
    </row>
    <row r="245" spans="1:19" s="60" customFormat="1" ht="13.5" x14ac:dyDescent="0.25">
      <c r="A245" s="54" t="s">
        <v>220</v>
      </c>
      <c r="B245" s="55">
        <v>3581</v>
      </c>
      <c r="C245" s="55">
        <v>1300757903</v>
      </c>
      <c r="D245" s="55">
        <v>363238</v>
      </c>
      <c r="E245" s="55">
        <v>291750</v>
      </c>
      <c r="F245" s="55">
        <v>6880</v>
      </c>
      <c r="G245" s="56">
        <v>2.56</v>
      </c>
      <c r="H245" s="55">
        <v>32923</v>
      </c>
      <c r="I245" s="55">
        <v>8987960586</v>
      </c>
      <c r="J245" s="55">
        <v>272999</v>
      </c>
      <c r="K245" s="55">
        <v>220000</v>
      </c>
      <c r="L245" s="55">
        <v>97093</v>
      </c>
      <c r="M245" s="56">
        <v>3.69</v>
      </c>
      <c r="N245" s="57">
        <v>582000</v>
      </c>
      <c r="O245" s="57">
        <f t="shared" si="3"/>
        <v>168663600000</v>
      </c>
      <c r="P245" s="57">
        <v>289800</v>
      </c>
      <c r="Q245" s="58">
        <v>247600</v>
      </c>
      <c r="R245" s="57">
        <v>2110000</v>
      </c>
      <c r="S245" s="62">
        <v>4.5999999999999996</v>
      </c>
    </row>
    <row r="246" spans="1:19" s="60" customFormat="1" ht="13.5" x14ac:dyDescent="0.25">
      <c r="A246" s="54" t="s">
        <v>221</v>
      </c>
      <c r="B246" s="55">
        <v>3103</v>
      </c>
      <c r="C246" s="55">
        <v>1072844107</v>
      </c>
      <c r="D246" s="55">
        <v>345744</v>
      </c>
      <c r="E246" s="55">
        <v>281450</v>
      </c>
      <c r="F246" s="55">
        <v>7295</v>
      </c>
      <c r="G246" s="56">
        <v>2.73</v>
      </c>
      <c r="H246" s="55">
        <v>29932</v>
      </c>
      <c r="I246" s="55">
        <v>7897862800</v>
      </c>
      <c r="J246" s="55">
        <v>263860</v>
      </c>
      <c r="K246" s="55">
        <v>216000</v>
      </c>
      <c r="L246" s="55">
        <v>99991</v>
      </c>
      <c r="M246" s="56">
        <v>3.84</v>
      </c>
      <c r="N246" s="57">
        <v>513000</v>
      </c>
      <c r="O246" s="57">
        <f t="shared" si="3"/>
        <v>146153700000</v>
      </c>
      <c r="P246" s="57">
        <v>284900</v>
      </c>
      <c r="Q246" s="58">
        <v>243200</v>
      </c>
      <c r="R246" s="57">
        <v>2110000</v>
      </c>
      <c r="S246" s="62">
        <v>4.8</v>
      </c>
    </row>
    <row r="247" spans="1:19" s="60" customFormat="1" ht="13.5" x14ac:dyDescent="0.25">
      <c r="A247" s="54" t="s">
        <v>222</v>
      </c>
      <c r="B247" s="55">
        <v>3207</v>
      </c>
      <c r="C247" s="55">
        <v>1125298473</v>
      </c>
      <c r="D247" s="55">
        <v>350888</v>
      </c>
      <c r="E247" s="55">
        <v>284250</v>
      </c>
      <c r="F247" s="55">
        <v>7231</v>
      </c>
      <c r="G247" s="56">
        <v>2.7</v>
      </c>
      <c r="H247" s="55">
        <v>32346</v>
      </c>
      <c r="I247" s="55">
        <v>8547378277</v>
      </c>
      <c r="J247" s="55">
        <v>264248</v>
      </c>
      <c r="K247" s="55">
        <v>215000</v>
      </c>
      <c r="L247" s="55">
        <v>98866</v>
      </c>
      <c r="M247" s="56">
        <v>3.77</v>
      </c>
      <c r="N247" s="57">
        <v>539000</v>
      </c>
      <c r="O247" s="57">
        <f t="shared" si="3"/>
        <v>151998000000</v>
      </c>
      <c r="P247" s="57">
        <v>282000</v>
      </c>
      <c r="Q247" s="58">
        <v>240000</v>
      </c>
      <c r="R247" s="57">
        <v>2010000</v>
      </c>
      <c r="S247" s="62">
        <v>4.5</v>
      </c>
    </row>
    <row r="248" spans="1:19" s="60" customFormat="1" ht="13.5" x14ac:dyDescent="0.25">
      <c r="A248" s="54" t="s">
        <v>223</v>
      </c>
      <c r="B248" s="55">
        <v>2775</v>
      </c>
      <c r="C248" s="55">
        <v>945217673</v>
      </c>
      <c r="D248" s="55">
        <v>340618</v>
      </c>
      <c r="E248" s="55">
        <v>272000</v>
      </c>
      <c r="F248" s="55">
        <v>7272</v>
      </c>
      <c r="G248" s="56">
        <v>2.72</v>
      </c>
      <c r="H248" s="55">
        <v>28079</v>
      </c>
      <c r="I248" s="55">
        <v>7269751601</v>
      </c>
      <c r="J248" s="55">
        <v>258903</v>
      </c>
      <c r="K248" s="55">
        <v>210000</v>
      </c>
      <c r="L248" s="55">
        <v>97450</v>
      </c>
      <c r="M248" s="56">
        <v>3.7</v>
      </c>
      <c r="N248" s="57">
        <v>486000</v>
      </c>
      <c r="O248" s="57">
        <f t="shared" si="3"/>
        <v>134622000000</v>
      </c>
      <c r="P248" s="57">
        <v>277000</v>
      </c>
      <c r="Q248" s="58">
        <v>235200</v>
      </c>
      <c r="R248" s="57">
        <v>2030000</v>
      </c>
      <c r="S248" s="62">
        <v>4.5</v>
      </c>
    </row>
    <row r="249" spans="1:19" s="60" customFormat="1" ht="13.5" x14ac:dyDescent="0.25">
      <c r="A249" s="54" t="s">
        <v>224</v>
      </c>
      <c r="B249" s="55">
        <v>2421</v>
      </c>
      <c r="C249" s="55">
        <v>857008965</v>
      </c>
      <c r="D249" s="55">
        <v>353989</v>
      </c>
      <c r="E249" s="55">
        <v>275000</v>
      </c>
      <c r="F249" s="55">
        <v>6860</v>
      </c>
      <c r="G249" s="56">
        <v>2.57</v>
      </c>
      <c r="H249" s="55">
        <v>25048</v>
      </c>
      <c r="I249" s="55">
        <v>6501947564</v>
      </c>
      <c r="J249" s="55">
        <v>259579</v>
      </c>
      <c r="K249" s="55">
        <v>209945</v>
      </c>
      <c r="L249" s="55">
        <v>95443</v>
      </c>
      <c r="M249" s="56">
        <v>3.62</v>
      </c>
      <c r="N249" s="57">
        <v>445000</v>
      </c>
      <c r="O249" s="57">
        <f t="shared" si="3"/>
        <v>122597500000</v>
      </c>
      <c r="P249" s="57">
        <v>275500</v>
      </c>
      <c r="Q249" s="58">
        <v>234100</v>
      </c>
      <c r="R249" s="57">
        <v>2010000</v>
      </c>
      <c r="S249" s="62">
        <v>4.4000000000000004</v>
      </c>
    </row>
    <row r="250" spans="1:19" s="60" customFormat="1" ht="13.5" x14ac:dyDescent="0.25">
      <c r="A250" s="54" t="s">
        <v>225</v>
      </c>
      <c r="B250" s="55">
        <v>2306</v>
      </c>
      <c r="C250" s="55">
        <v>823800000</v>
      </c>
      <c r="D250" s="55">
        <v>357241</v>
      </c>
      <c r="E250" s="55">
        <v>285500</v>
      </c>
      <c r="F250" s="55">
        <v>6150</v>
      </c>
      <c r="G250" s="56">
        <v>2.2799999999999998</v>
      </c>
      <c r="H250" s="55">
        <v>23628</v>
      </c>
      <c r="I250" s="55">
        <v>6229610266</v>
      </c>
      <c r="J250" s="55">
        <v>263653</v>
      </c>
      <c r="K250" s="55">
        <v>214400</v>
      </c>
      <c r="L250" s="55">
        <v>90962</v>
      </c>
      <c r="M250" s="56">
        <v>3.41</v>
      </c>
      <c r="N250" s="57">
        <v>418000</v>
      </c>
      <c r="O250" s="57">
        <f t="shared" si="3"/>
        <v>115618800000</v>
      </c>
      <c r="P250" s="57">
        <v>276600</v>
      </c>
      <c r="Q250" s="58">
        <v>234400</v>
      </c>
      <c r="R250" s="57">
        <v>1850000</v>
      </c>
      <c r="S250" s="62">
        <v>4</v>
      </c>
    </row>
    <row r="251" spans="1:19" s="60" customFormat="1" ht="13.5" x14ac:dyDescent="0.25">
      <c r="A251" s="54" t="s">
        <v>226</v>
      </c>
      <c r="B251" s="55">
        <v>2634</v>
      </c>
      <c r="C251" s="55">
        <v>929613957</v>
      </c>
      <c r="D251" s="55">
        <v>352928</v>
      </c>
      <c r="E251" s="55">
        <v>286995</v>
      </c>
      <c r="F251" s="55">
        <v>5412</v>
      </c>
      <c r="G251" s="56">
        <v>2</v>
      </c>
      <c r="H251" s="55">
        <v>25884</v>
      </c>
      <c r="I251" s="55">
        <v>6921017663</v>
      </c>
      <c r="J251" s="55">
        <v>267385</v>
      </c>
      <c r="K251" s="55">
        <v>217000</v>
      </c>
      <c r="L251" s="55">
        <v>83272</v>
      </c>
      <c r="M251" s="56">
        <v>3.12</v>
      </c>
      <c r="N251" s="57">
        <v>437000</v>
      </c>
      <c r="O251" s="57">
        <f t="shared" si="3"/>
        <v>120131300000</v>
      </c>
      <c r="P251" s="57">
        <v>274900</v>
      </c>
      <c r="Q251" s="58">
        <v>233300</v>
      </c>
      <c r="R251" s="57">
        <v>1650000</v>
      </c>
      <c r="S251" s="62">
        <v>3.6</v>
      </c>
    </row>
    <row r="252" spans="1:19" s="60" customFormat="1" ht="13.5" x14ac:dyDescent="0.25">
      <c r="A252" s="54" t="s">
        <v>227</v>
      </c>
      <c r="B252" s="55">
        <v>1700</v>
      </c>
      <c r="C252" s="55">
        <v>586911805</v>
      </c>
      <c r="D252" s="55">
        <v>345242</v>
      </c>
      <c r="E252" s="55">
        <v>275100</v>
      </c>
      <c r="F252" s="55">
        <v>5296</v>
      </c>
      <c r="G252" s="56">
        <v>1.95</v>
      </c>
      <c r="H252" s="55">
        <v>17890</v>
      </c>
      <c r="I252" s="55">
        <v>4524171918</v>
      </c>
      <c r="J252" s="55">
        <v>252888</v>
      </c>
      <c r="K252" s="55">
        <v>203000</v>
      </c>
      <c r="L252" s="55">
        <v>84380</v>
      </c>
      <c r="M252" s="56">
        <v>3.15</v>
      </c>
      <c r="N252" s="57">
        <v>319000</v>
      </c>
      <c r="O252" s="57">
        <f t="shared" si="3"/>
        <v>85970500000</v>
      </c>
      <c r="P252" s="57">
        <v>269500</v>
      </c>
      <c r="Q252" s="58">
        <v>227300</v>
      </c>
      <c r="R252" s="57">
        <v>1680000</v>
      </c>
      <c r="S252" s="62">
        <v>3.5</v>
      </c>
    </row>
    <row r="253" spans="1:19" s="60" customFormat="1" ht="13.5" x14ac:dyDescent="0.25">
      <c r="A253" s="54" t="s">
        <v>228</v>
      </c>
      <c r="B253" s="55">
        <v>2081</v>
      </c>
      <c r="C253" s="55">
        <v>738186913</v>
      </c>
      <c r="D253" s="55">
        <v>354727</v>
      </c>
      <c r="E253" s="55">
        <v>285000</v>
      </c>
      <c r="F253" s="55">
        <v>5591</v>
      </c>
      <c r="G253" s="56">
        <v>2.0499999999999998</v>
      </c>
      <c r="H253" s="55">
        <v>20897</v>
      </c>
      <c r="I253" s="55">
        <v>5469972179</v>
      </c>
      <c r="J253" s="55">
        <v>261758</v>
      </c>
      <c r="K253" s="55">
        <v>214450</v>
      </c>
      <c r="L253" s="55">
        <v>85914</v>
      </c>
      <c r="M253" s="56">
        <v>3.2</v>
      </c>
      <c r="N253" s="57">
        <v>315000</v>
      </c>
      <c r="O253" s="57">
        <f t="shared" si="3"/>
        <v>84924000000</v>
      </c>
      <c r="P253" s="57">
        <v>269600</v>
      </c>
      <c r="Q253" s="58">
        <v>228200</v>
      </c>
      <c r="R253" s="57">
        <v>1730000</v>
      </c>
      <c r="S253" s="62">
        <v>3.8</v>
      </c>
    </row>
    <row r="254" spans="1:19" s="60" customFormat="1" ht="13.5" x14ac:dyDescent="0.25">
      <c r="A254" s="54" t="s">
        <v>229</v>
      </c>
      <c r="B254" s="55">
        <v>2774</v>
      </c>
      <c r="C254" s="55">
        <v>1006776744</v>
      </c>
      <c r="D254" s="55">
        <v>362933</v>
      </c>
      <c r="E254" s="55">
        <v>292000</v>
      </c>
      <c r="F254" s="55">
        <v>6464</v>
      </c>
      <c r="G254" s="56">
        <v>2.37</v>
      </c>
      <c r="H254" s="55">
        <v>28962</v>
      </c>
      <c r="I254" s="55">
        <v>7805177359</v>
      </c>
      <c r="J254" s="55">
        <v>269497</v>
      </c>
      <c r="K254" s="55">
        <v>218065</v>
      </c>
      <c r="L254" s="55">
        <v>91539</v>
      </c>
      <c r="M254" s="56">
        <v>3.39</v>
      </c>
      <c r="N254" s="57">
        <v>455000</v>
      </c>
      <c r="O254" s="57">
        <f t="shared" si="3"/>
        <v>126808500000</v>
      </c>
      <c r="P254" s="57">
        <v>278700</v>
      </c>
      <c r="Q254" s="58">
        <v>236600</v>
      </c>
      <c r="R254" s="57">
        <v>1800000</v>
      </c>
      <c r="S254" s="62">
        <v>3.8</v>
      </c>
    </row>
    <row r="255" spans="1:19" s="60" customFormat="1" ht="13.5" x14ac:dyDescent="0.25">
      <c r="A255" s="54" t="s">
        <v>230</v>
      </c>
      <c r="B255" s="55">
        <v>2803</v>
      </c>
      <c r="C255" s="55">
        <v>1021518188</v>
      </c>
      <c r="D255" s="55">
        <v>364437</v>
      </c>
      <c r="E255" s="55">
        <v>299900</v>
      </c>
      <c r="F255" s="55">
        <v>7048</v>
      </c>
      <c r="G255" s="56">
        <v>2.59</v>
      </c>
      <c r="H255" s="55">
        <v>27422</v>
      </c>
      <c r="I255" s="55">
        <v>7456748394</v>
      </c>
      <c r="J255" s="55">
        <v>271925</v>
      </c>
      <c r="K255" s="55">
        <v>223000</v>
      </c>
      <c r="L255" s="55">
        <v>94845</v>
      </c>
      <c r="M255" s="56">
        <v>3.52</v>
      </c>
      <c r="N255" s="57">
        <v>447000</v>
      </c>
      <c r="O255" s="57">
        <f t="shared" si="3"/>
        <v>128646600000</v>
      </c>
      <c r="P255" s="57">
        <v>287800</v>
      </c>
      <c r="Q255" s="58">
        <v>245000</v>
      </c>
      <c r="R255" s="57">
        <v>1920000</v>
      </c>
      <c r="S255" s="62">
        <v>4.2</v>
      </c>
    </row>
    <row r="256" spans="1:19" s="60" customFormat="1" ht="13.5" x14ac:dyDescent="0.25">
      <c r="A256" s="54" t="s">
        <v>231</v>
      </c>
      <c r="B256" s="55">
        <v>3450</v>
      </c>
      <c r="C256" s="55">
        <v>1314921668</v>
      </c>
      <c r="D256" s="55">
        <v>381136</v>
      </c>
      <c r="E256" s="55">
        <v>303000</v>
      </c>
      <c r="F256" s="55">
        <v>7535</v>
      </c>
      <c r="G256" s="56">
        <v>2.75</v>
      </c>
      <c r="H256" s="55">
        <v>33507</v>
      </c>
      <c r="I256" s="55">
        <v>9488341207</v>
      </c>
      <c r="J256" s="55">
        <v>283174</v>
      </c>
      <c r="K256" s="55">
        <v>229000</v>
      </c>
      <c r="L256" s="55">
        <v>99209</v>
      </c>
      <c r="M256" s="56">
        <v>3.65</v>
      </c>
      <c r="N256" s="57">
        <v>555000</v>
      </c>
      <c r="O256" s="57">
        <f t="shared" si="3"/>
        <v>163336500000</v>
      </c>
      <c r="P256" s="57">
        <v>294300</v>
      </c>
      <c r="Q256" s="58">
        <v>252500</v>
      </c>
      <c r="R256" s="57">
        <v>1970000</v>
      </c>
      <c r="S256" s="62">
        <v>4.2</v>
      </c>
    </row>
    <row r="257" spans="1:19" s="60" customFormat="1" ht="13.5" x14ac:dyDescent="0.25">
      <c r="A257" s="54" t="s">
        <v>232</v>
      </c>
      <c r="B257" s="55">
        <v>3791</v>
      </c>
      <c r="C257" s="55">
        <v>1454192212</v>
      </c>
      <c r="D257" s="55">
        <v>383590</v>
      </c>
      <c r="E257" s="55">
        <v>305000</v>
      </c>
      <c r="F257" s="55">
        <v>8249</v>
      </c>
      <c r="G257" s="56">
        <v>3</v>
      </c>
      <c r="H257" s="55">
        <v>35138</v>
      </c>
      <c r="I257" s="55">
        <v>10072194932</v>
      </c>
      <c r="J257" s="55">
        <v>286646</v>
      </c>
      <c r="K257" s="55">
        <v>231000</v>
      </c>
      <c r="L257" s="55">
        <v>105250</v>
      </c>
      <c r="M257" s="56">
        <v>3.84</v>
      </c>
      <c r="N257" s="57">
        <v>600000</v>
      </c>
      <c r="O257" s="57">
        <f t="shared" si="3"/>
        <v>182100000000</v>
      </c>
      <c r="P257" s="57">
        <v>303500</v>
      </c>
      <c r="Q257" s="58">
        <v>263300</v>
      </c>
      <c r="R257" s="57">
        <v>1940000</v>
      </c>
      <c r="S257" s="62">
        <v>4.2</v>
      </c>
    </row>
    <row r="258" spans="1:19" s="60" customFormat="1" ht="13.5" x14ac:dyDescent="0.25">
      <c r="A258" s="54" t="s">
        <v>233</v>
      </c>
      <c r="B258" s="55">
        <v>3249</v>
      </c>
      <c r="C258" s="55">
        <v>1218398952</v>
      </c>
      <c r="D258" s="55">
        <v>375007</v>
      </c>
      <c r="E258" s="55">
        <v>294900</v>
      </c>
      <c r="F258" s="55">
        <v>8519</v>
      </c>
      <c r="G258" s="56">
        <v>3.08</v>
      </c>
      <c r="H258" s="55">
        <v>31259</v>
      </c>
      <c r="I258" s="55">
        <v>8769709140</v>
      </c>
      <c r="J258" s="55">
        <v>280549</v>
      </c>
      <c r="K258" s="55">
        <v>226600</v>
      </c>
      <c r="L258" s="55">
        <v>107618</v>
      </c>
      <c r="M258" s="56">
        <v>3.91</v>
      </c>
      <c r="N258" s="57">
        <v>513000</v>
      </c>
      <c r="O258" s="57">
        <f t="shared" si="3"/>
        <v>153284400000</v>
      </c>
      <c r="P258" s="57">
        <v>298800</v>
      </c>
      <c r="Q258" s="58">
        <v>258100</v>
      </c>
      <c r="R258" s="57">
        <v>1920000</v>
      </c>
      <c r="S258" s="62">
        <v>4.3</v>
      </c>
    </row>
    <row r="259" spans="1:19" s="60" customFormat="1" ht="13.5" x14ac:dyDescent="0.25">
      <c r="A259" s="54" t="s">
        <v>234</v>
      </c>
      <c r="B259" s="55">
        <v>3266</v>
      </c>
      <c r="C259" s="55">
        <v>1191360883</v>
      </c>
      <c r="D259" s="55">
        <v>364776</v>
      </c>
      <c r="E259" s="55">
        <v>293000</v>
      </c>
      <c r="F259" s="55">
        <v>8412</v>
      </c>
      <c r="G259" s="56">
        <v>3.04</v>
      </c>
      <c r="H259" s="55">
        <v>30605</v>
      </c>
      <c r="I259" s="55">
        <v>8432404555</v>
      </c>
      <c r="J259" s="55">
        <v>275523</v>
      </c>
      <c r="K259" s="55">
        <v>227000</v>
      </c>
      <c r="L259" s="55">
        <v>105933</v>
      </c>
      <c r="M259" s="56">
        <v>3.87</v>
      </c>
      <c r="N259" s="57">
        <v>535000</v>
      </c>
      <c r="O259" s="57">
        <f t="shared" si="3"/>
        <v>157504000000</v>
      </c>
      <c r="P259" s="57">
        <v>294400</v>
      </c>
      <c r="Q259" s="58">
        <v>253100</v>
      </c>
      <c r="R259" s="57">
        <v>1870000</v>
      </c>
      <c r="S259" s="62">
        <v>4.0999999999999996</v>
      </c>
    </row>
    <row r="260" spans="1:19" s="60" customFormat="1" ht="13.5" x14ac:dyDescent="0.25">
      <c r="A260" s="54" t="s">
        <v>235</v>
      </c>
      <c r="B260" s="55">
        <v>2684</v>
      </c>
      <c r="C260" s="55">
        <v>941696795</v>
      </c>
      <c r="D260" s="55">
        <v>350855</v>
      </c>
      <c r="E260" s="55">
        <v>286750</v>
      </c>
      <c r="F260" s="55">
        <v>8112</v>
      </c>
      <c r="G260" s="56">
        <v>2.94</v>
      </c>
      <c r="H260" s="55">
        <v>28042</v>
      </c>
      <c r="I260" s="55">
        <v>7548242663</v>
      </c>
      <c r="J260" s="55">
        <v>269176</v>
      </c>
      <c r="K260" s="55">
        <v>223000</v>
      </c>
      <c r="L260" s="55">
        <v>101378</v>
      </c>
      <c r="M260" s="56">
        <v>3.71</v>
      </c>
      <c r="N260" s="57">
        <v>462000</v>
      </c>
      <c r="O260" s="57">
        <f t="shared" si="3"/>
        <v>133795200000</v>
      </c>
      <c r="P260" s="57">
        <v>289600</v>
      </c>
      <c r="Q260" s="58">
        <v>247600</v>
      </c>
      <c r="R260" s="57">
        <v>1860000</v>
      </c>
      <c r="S260" s="62">
        <v>4.2</v>
      </c>
    </row>
    <row r="261" spans="1:19" s="60" customFormat="1" ht="13.5" x14ac:dyDescent="0.25">
      <c r="A261" s="54" t="s">
        <v>236</v>
      </c>
      <c r="B261" s="55">
        <v>2511</v>
      </c>
      <c r="C261" s="55">
        <v>908421550</v>
      </c>
      <c r="D261" s="55">
        <v>361776</v>
      </c>
      <c r="E261" s="55">
        <v>285000</v>
      </c>
      <c r="F261" s="55">
        <v>7606</v>
      </c>
      <c r="G261" s="56">
        <v>2.75</v>
      </c>
      <c r="H261" s="55">
        <v>26721</v>
      </c>
      <c r="I261" s="55">
        <v>7124019860</v>
      </c>
      <c r="J261" s="55">
        <v>266607</v>
      </c>
      <c r="K261" s="55">
        <v>219000</v>
      </c>
      <c r="L261" s="55">
        <v>98151</v>
      </c>
      <c r="M261" s="56">
        <v>3.57</v>
      </c>
      <c r="N261" s="57">
        <v>458000</v>
      </c>
      <c r="O261" s="57">
        <f t="shared" si="3"/>
        <v>131720800000</v>
      </c>
      <c r="P261" s="57">
        <v>287600</v>
      </c>
      <c r="Q261" s="58">
        <v>246000</v>
      </c>
      <c r="R261" s="57">
        <v>1800000</v>
      </c>
      <c r="S261" s="62">
        <v>3.9</v>
      </c>
    </row>
    <row r="262" spans="1:19" s="60" customFormat="1" ht="13.5" x14ac:dyDescent="0.25">
      <c r="A262" s="54" t="s">
        <v>237</v>
      </c>
      <c r="B262" s="55">
        <v>2434</v>
      </c>
      <c r="C262" s="55">
        <v>866511530</v>
      </c>
      <c r="D262" s="55">
        <v>356003</v>
      </c>
      <c r="E262" s="55">
        <v>290000</v>
      </c>
      <c r="F262" s="55">
        <v>6922</v>
      </c>
      <c r="G262" s="56">
        <v>2.4900000000000002</v>
      </c>
      <c r="H262" s="55">
        <v>25475</v>
      </c>
      <c r="I262" s="55">
        <v>6883839240</v>
      </c>
      <c r="J262" s="55">
        <v>270219</v>
      </c>
      <c r="K262" s="55">
        <v>221000</v>
      </c>
      <c r="L262" s="55">
        <v>93219</v>
      </c>
      <c r="M262" s="56">
        <v>3.37</v>
      </c>
      <c r="N262" s="57">
        <v>425000</v>
      </c>
      <c r="O262" s="57">
        <f t="shared" si="3"/>
        <v>123037500000</v>
      </c>
      <c r="P262" s="57">
        <v>289500</v>
      </c>
      <c r="Q262" s="58">
        <v>247200</v>
      </c>
      <c r="R262" s="57">
        <v>1670000</v>
      </c>
      <c r="S262" s="62">
        <v>3.5</v>
      </c>
    </row>
    <row r="263" spans="1:19" s="60" customFormat="1" ht="13.5" x14ac:dyDescent="0.25">
      <c r="A263" s="54" t="s">
        <v>238</v>
      </c>
      <c r="B263" s="55">
        <v>2980</v>
      </c>
      <c r="C263" s="55">
        <v>1093750140</v>
      </c>
      <c r="D263" s="55">
        <v>367030</v>
      </c>
      <c r="E263" s="55">
        <v>303950</v>
      </c>
      <c r="F263" s="55">
        <v>5844</v>
      </c>
      <c r="G263" s="56">
        <v>2.08</v>
      </c>
      <c r="H263" s="55">
        <v>27530</v>
      </c>
      <c r="I263" s="55">
        <v>7681849074</v>
      </c>
      <c r="J263" s="55">
        <v>279035</v>
      </c>
      <c r="K263" s="55">
        <v>228000</v>
      </c>
      <c r="L263" s="55">
        <v>83070</v>
      </c>
      <c r="M263" s="56">
        <v>2.99</v>
      </c>
      <c r="N263" s="57">
        <v>427000</v>
      </c>
      <c r="O263" s="57">
        <f t="shared" si="3"/>
        <v>123104100000</v>
      </c>
      <c r="P263" s="57">
        <v>288300</v>
      </c>
      <c r="Q263" s="58">
        <v>246500</v>
      </c>
      <c r="R263" s="57">
        <v>1460000</v>
      </c>
      <c r="S263" s="62">
        <v>3.2</v>
      </c>
    </row>
    <row r="264" spans="1:19" s="60" customFormat="1" ht="13.5" x14ac:dyDescent="0.25">
      <c r="A264" s="54" t="s">
        <v>239</v>
      </c>
      <c r="B264" s="55">
        <v>1830</v>
      </c>
      <c r="C264" s="55">
        <v>648553592</v>
      </c>
      <c r="D264" s="55">
        <v>354400</v>
      </c>
      <c r="E264" s="55">
        <v>287000</v>
      </c>
      <c r="F264" s="55">
        <v>5574</v>
      </c>
      <c r="G264" s="56">
        <v>1.98</v>
      </c>
      <c r="H264" s="55">
        <v>18776</v>
      </c>
      <c r="I264" s="55">
        <v>4867201914</v>
      </c>
      <c r="J264" s="55">
        <v>259224</v>
      </c>
      <c r="K264" s="55">
        <v>216700</v>
      </c>
      <c r="L264" s="55">
        <v>83951</v>
      </c>
      <c r="M264" s="56">
        <v>3.01</v>
      </c>
      <c r="N264" s="57">
        <v>313000</v>
      </c>
      <c r="O264" s="57">
        <f t="shared" ref="O264:O315" si="4">+N264*P264</f>
        <v>88453800000</v>
      </c>
      <c r="P264" s="57">
        <v>282600</v>
      </c>
      <c r="Q264" s="58">
        <v>240800</v>
      </c>
      <c r="R264" s="57">
        <v>1520000</v>
      </c>
      <c r="S264" s="62">
        <v>3.4</v>
      </c>
    </row>
    <row r="265" spans="1:19" s="60" customFormat="1" ht="13.5" x14ac:dyDescent="0.25">
      <c r="A265" s="54" t="s">
        <v>240</v>
      </c>
      <c r="B265" s="55">
        <v>2242</v>
      </c>
      <c r="C265" s="55">
        <v>819208714</v>
      </c>
      <c r="D265" s="55">
        <v>365391</v>
      </c>
      <c r="E265" s="55">
        <v>291237</v>
      </c>
      <c r="F265" s="55">
        <v>5713</v>
      </c>
      <c r="G265" s="56">
        <v>2.02</v>
      </c>
      <c r="H265" s="55">
        <v>21987</v>
      </c>
      <c r="I265" s="55">
        <v>5942881584</v>
      </c>
      <c r="J265" s="55">
        <v>270290</v>
      </c>
      <c r="K265" s="55">
        <v>225000</v>
      </c>
      <c r="L265" s="55">
        <v>84706</v>
      </c>
      <c r="M265" s="56">
        <v>3.03</v>
      </c>
      <c r="N265" s="57">
        <v>319000</v>
      </c>
      <c r="O265" s="57">
        <f t="shared" si="4"/>
        <v>89511400000</v>
      </c>
      <c r="P265" s="57">
        <v>280600</v>
      </c>
      <c r="Q265" s="58">
        <v>240800</v>
      </c>
      <c r="R265" s="57">
        <v>1580000</v>
      </c>
      <c r="S265" s="62">
        <v>3.4</v>
      </c>
    </row>
    <row r="266" spans="1:19" s="60" customFormat="1" ht="13.5" x14ac:dyDescent="0.25">
      <c r="A266" s="54" t="s">
        <v>241</v>
      </c>
      <c r="B266" s="55">
        <v>3036</v>
      </c>
      <c r="C266" s="55">
        <v>1149668049</v>
      </c>
      <c r="D266" s="55">
        <v>378678</v>
      </c>
      <c r="E266" s="55">
        <v>298455</v>
      </c>
      <c r="F266" s="55">
        <v>6381</v>
      </c>
      <c r="G266" s="56">
        <v>2.23</v>
      </c>
      <c r="H266" s="55">
        <v>29036</v>
      </c>
      <c r="I266" s="55">
        <v>8148343650</v>
      </c>
      <c r="J266" s="55">
        <v>280629</v>
      </c>
      <c r="K266" s="55">
        <v>230000</v>
      </c>
      <c r="L266" s="55">
        <v>88961</v>
      </c>
      <c r="M266" s="56">
        <v>3.18</v>
      </c>
      <c r="N266" s="57">
        <v>434000</v>
      </c>
      <c r="O266" s="57">
        <f t="shared" si="4"/>
        <v>125816600000</v>
      </c>
      <c r="P266" s="57">
        <v>289900</v>
      </c>
      <c r="Q266" s="58">
        <v>249800</v>
      </c>
      <c r="R266" s="57">
        <v>1640000</v>
      </c>
      <c r="S266" s="62">
        <v>3.6</v>
      </c>
    </row>
    <row r="267" spans="1:19" s="60" customFormat="1" ht="13.5" x14ac:dyDescent="0.25">
      <c r="A267" s="54" t="s">
        <v>242</v>
      </c>
      <c r="B267" s="55">
        <v>3010</v>
      </c>
      <c r="C267" s="55">
        <v>1181612085</v>
      </c>
      <c r="D267" s="55">
        <v>392562</v>
      </c>
      <c r="E267" s="55">
        <v>311000</v>
      </c>
      <c r="F267" s="55">
        <v>6898</v>
      </c>
      <c r="G267" s="56">
        <v>2.4</v>
      </c>
      <c r="H267" s="55">
        <v>30001</v>
      </c>
      <c r="I267" s="55">
        <v>8472600363</v>
      </c>
      <c r="J267" s="55">
        <v>282410</v>
      </c>
      <c r="K267" s="55">
        <v>230900</v>
      </c>
      <c r="L267" s="55">
        <v>93204</v>
      </c>
      <c r="M267" s="56">
        <v>3.31</v>
      </c>
      <c r="N267" s="57">
        <v>460000</v>
      </c>
      <c r="O267" s="57">
        <f t="shared" si="4"/>
        <v>136988000000</v>
      </c>
      <c r="P267" s="57">
        <v>297800</v>
      </c>
      <c r="Q267" s="58">
        <v>257900</v>
      </c>
      <c r="R267" s="57">
        <v>1800000</v>
      </c>
      <c r="S267" s="62">
        <v>4</v>
      </c>
    </row>
    <row r="268" spans="1:19" s="60" customFormat="1" ht="13.5" x14ac:dyDescent="0.25">
      <c r="A268" s="54" t="s">
        <v>243</v>
      </c>
      <c r="B268" s="55">
        <v>3632</v>
      </c>
      <c r="C268" s="55">
        <v>1406194705</v>
      </c>
      <c r="D268" s="55">
        <v>387168</v>
      </c>
      <c r="E268" s="55">
        <v>315000</v>
      </c>
      <c r="F268" s="55">
        <v>7594</v>
      </c>
      <c r="G268" s="56">
        <v>2.63</v>
      </c>
      <c r="H268" s="55">
        <v>34657</v>
      </c>
      <c r="I268" s="55">
        <v>10103931987</v>
      </c>
      <c r="J268" s="55">
        <v>291540</v>
      </c>
      <c r="K268" s="55">
        <v>240000</v>
      </c>
      <c r="L268" s="55">
        <v>99568</v>
      </c>
      <c r="M268" s="56">
        <v>3.52</v>
      </c>
      <c r="N268" s="57">
        <v>535000</v>
      </c>
      <c r="O268" s="57">
        <f t="shared" si="4"/>
        <v>162479500000</v>
      </c>
      <c r="P268" s="57">
        <v>303700</v>
      </c>
      <c r="Q268" s="58">
        <v>265100</v>
      </c>
      <c r="R268" s="57">
        <v>1870000</v>
      </c>
      <c r="S268" s="62">
        <v>4.2</v>
      </c>
    </row>
    <row r="269" spans="1:19" s="60" customFormat="1" ht="13.5" x14ac:dyDescent="0.25">
      <c r="A269" s="54" t="s">
        <v>244</v>
      </c>
      <c r="B269" s="55">
        <v>3707</v>
      </c>
      <c r="C269" s="55">
        <v>1462976570</v>
      </c>
      <c r="D269" s="55">
        <v>394652</v>
      </c>
      <c r="E269" s="55">
        <v>319690</v>
      </c>
      <c r="F269" s="55">
        <v>8123</v>
      </c>
      <c r="G269" s="56">
        <v>2.82</v>
      </c>
      <c r="H269" s="55">
        <v>35303</v>
      </c>
      <c r="I269" s="55">
        <v>10519589589</v>
      </c>
      <c r="J269" s="55">
        <v>297980</v>
      </c>
      <c r="K269" s="55">
        <v>241160</v>
      </c>
      <c r="L269" s="55">
        <v>104720</v>
      </c>
      <c r="M269" s="56">
        <v>3.7</v>
      </c>
      <c r="N269" s="57">
        <v>570000</v>
      </c>
      <c r="O269" s="57">
        <f t="shared" si="4"/>
        <v>177783000000</v>
      </c>
      <c r="P269" s="57">
        <v>311900</v>
      </c>
      <c r="Q269" s="58">
        <v>273800</v>
      </c>
      <c r="R269" s="57">
        <v>1930000</v>
      </c>
      <c r="S269" s="62">
        <v>4.3</v>
      </c>
    </row>
    <row r="270" spans="1:19" s="60" customFormat="1" ht="13.5" x14ac:dyDescent="0.25">
      <c r="A270" s="54" t="s">
        <v>245</v>
      </c>
      <c r="B270" s="55">
        <v>3447</v>
      </c>
      <c r="C270" s="55">
        <v>1332457400</v>
      </c>
      <c r="D270" s="55">
        <v>386555</v>
      </c>
      <c r="E270" s="55">
        <v>310000</v>
      </c>
      <c r="F270" s="55">
        <v>8231</v>
      </c>
      <c r="G270" s="56">
        <v>2.84</v>
      </c>
      <c r="H270" s="55">
        <v>33612</v>
      </c>
      <c r="I270" s="55">
        <v>9734722162</v>
      </c>
      <c r="J270" s="55">
        <v>289620</v>
      </c>
      <c r="K270" s="55">
        <v>239000</v>
      </c>
      <c r="L270" s="55">
        <v>106604</v>
      </c>
      <c r="M270" s="56">
        <v>3.74</v>
      </c>
      <c r="N270" s="57">
        <v>523000</v>
      </c>
      <c r="O270" s="57">
        <f t="shared" si="4"/>
        <v>160874800000</v>
      </c>
      <c r="P270" s="57">
        <v>307600</v>
      </c>
      <c r="Q270" s="58">
        <v>269300</v>
      </c>
      <c r="R270" s="57">
        <v>1920000</v>
      </c>
      <c r="S270" s="62">
        <v>4.3</v>
      </c>
    </row>
    <row r="271" spans="1:19" s="60" customFormat="1" ht="13.5" x14ac:dyDescent="0.25">
      <c r="A271" s="54" t="s">
        <v>246</v>
      </c>
      <c r="B271" s="55">
        <v>3371</v>
      </c>
      <c r="C271" s="55">
        <v>1307393920</v>
      </c>
      <c r="D271" s="55">
        <v>387835</v>
      </c>
      <c r="E271" s="55">
        <v>315000</v>
      </c>
      <c r="F271" s="55">
        <v>8554</v>
      </c>
      <c r="G271" s="56">
        <v>2.94</v>
      </c>
      <c r="H271" s="55">
        <v>33912</v>
      </c>
      <c r="I271" s="55">
        <v>9759020713</v>
      </c>
      <c r="J271" s="55">
        <v>287774</v>
      </c>
      <c r="K271" s="55">
        <v>236000</v>
      </c>
      <c r="L271" s="55">
        <v>107075</v>
      </c>
      <c r="M271" s="56">
        <v>3.72</v>
      </c>
      <c r="N271" s="57">
        <v>539000</v>
      </c>
      <c r="O271" s="57">
        <f t="shared" si="4"/>
        <v>163856000000</v>
      </c>
      <c r="P271" s="57">
        <v>304000</v>
      </c>
      <c r="Q271" s="58">
        <v>265600</v>
      </c>
      <c r="R271" s="57">
        <v>1910000</v>
      </c>
      <c r="S271" s="62">
        <v>4.3</v>
      </c>
    </row>
    <row r="272" spans="1:19" s="60" customFormat="1" ht="13.5" x14ac:dyDescent="0.25">
      <c r="A272" s="54" t="s">
        <v>247</v>
      </c>
      <c r="B272" s="55">
        <v>2602</v>
      </c>
      <c r="C272" s="55">
        <v>969502318</v>
      </c>
      <c r="D272" s="55">
        <v>372598</v>
      </c>
      <c r="E272" s="55">
        <v>298635</v>
      </c>
      <c r="F272" s="55">
        <v>8431</v>
      </c>
      <c r="G272" s="56">
        <v>2.91</v>
      </c>
      <c r="H272" s="55">
        <v>26569</v>
      </c>
      <c r="I272" s="55">
        <v>7436022107</v>
      </c>
      <c r="J272" s="55">
        <v>279875</v>
      </c>
      <c r="K272" s="55">
        <v>230000</v>
      </c>
      <c r="L272" s="55">
        <v>104719</v>
      </c>
      <c r="M272" s="56">
        <v>3.66</v>
      </c>
      <c r="N272" s="57">
        <v>421000</v>
      </c>
      <c r="O272" s="57">
        <f t="shared" si="4"/>
        <v>124616000000</v>
      </c>
      <c r="P272" s="57">
        <v>296000</v>
      </c>
      <c r="Q272" s="58">
        <v>256900</v>
      </c>
      <c r="R272" s="57">
        <v>1880000</v>
      </c>
      <c r="S272" s="62">
        <v>4.4000000000000004</v>
      </c>
    </row>
    <row r="273" spans="1:19" s="60" customFormat="1" ht="13.5" x14ac:dyDescent="0.25">
      <c r="A273" s="54" t="s">
        <v>248</v>
      </c>
      <c r="B273" s="55">
        <v>2598</v>
      </c>
      <c r="C273" s="55">
        <v>968604304</v>
      </c>
      <c r="D273" s="55">
        <v>372826</v>
      </c>
      <c r="E273" s="55">
        <v>302661</v>
      </c>
      <c r="F273" s="55">
        <v>8091</v>
      </c>
      <c r="G273" s="56">
        <v>2.78</v>
      </c>
      <c r="H273" s="55">
        <v>27121</v>
      </c>
      <c r="I273" s="55">
        <v>7520464909</v>
      </c>
      <c r="J273" s="55">
        <v>277293</v>
      </c>
      <c r="K273" s="55">
        <v>229900</v>
      </c>
      <c r="L273" s="55">
        <v>103203</v>
      </c>
      <c r="M273" s="56">
        <v>3.6</v>
      </c>
      <c r="N273" s="57">
        <v>446000</v>
      </c>
      <c r="O273" s="57">
        <f t="shared" si="4"/>
        <v>131079400000</v>
      </c>
      <c r="P273" s="57">
        <v>293900</v>
      </c>
      <c r="Q273" s="58">
        <v>255100</v>
      </c>
      <c r="R273" s="57">
        <v>1850000</v>
      </c>
      <c r="S273" s="62">
        <v>4.3</v>
      </c>
    </row>
    <row r="274" spans="1:19" s="60" customFormat="1" ht="13.5" x14ac:dyDescent="0.25">
      <c r="A274" s="54" t="s">
        <v>249</v>
      </c>
      <c r="B274" s="55">
        <v>2462</v>
      </c>
      <c r="C274" s="55">
        <v>919561836</v>
      </c>
      <c r="D274" s="55">
        <v>373501</v>
      </c>
      <c r="E274" s="55">
        <v>299000</v>
      </c>
      <c r="F274" s="55">
        <v>7544</v>
      </c>
      <c r="G274" s="56">
        <v>2.59</v>
      </c>
      <c r="H274" s="55">
        <v>24907</v>
      </c>
      <c r="I274" s="55">
        <v>6998655644</v>
      </c>
      <c r="J274" s="55">
        <v>280991</v>
      </c>
      <c r="K274" s="55">
        <v>230000</v>
      </c>
      <c r="L274" s="55">
        <v>100103</v>
      </c>
      <c r="M274" s="56">
        <v>3.5</v>
      </c>
      <c r="N274" s="57">
        <v>406000</v>
      </c>
      <c r="O274" s="57">
        <f t="shared" si="4"/>
        <v>120216600000</v>
      </c>
      <c r="P274" s="57">
        <v>296100</v>
      </c>
      <c r="Q274" s="58">
        <v>257400</v>
      </c>
      <c r="R274" s="57">
        <v>1740000</v>
      </c>
      <c r="S274" s="62">
        <v>4</v>
      </c>
    </row>
    <row r="275" spans="1:19" s="60" customFormat="1" ht="13.5" x14ac:dyDescent="0.25">
      <c r="A275" s="54" t="s">
        <v>250</v>
      </c>
      <c r="B275" s="55">
        <v>2648</v>
      </c>
      <c r="C275" s="55">
        <v>974054238</v>
      </c>
      <c r="D275" s="55">
        <v>367845</v>
      </c>
      <c r="E275" s="55">
        <v>300000</v>
      </c>
      <c r="F275" s="55">
        <v>6334</v>
      </c>
      <c r="G275" s="56">
        <v>2.2000000000000002</v>
      </c>
      <c r="H275" s="55">
        <v>25582</v>
      </c>
      <c r="I275" s="55">
        <v>7298857693</v>
      </c>
      <c r="J275" s="55">
        <v>285312</v>
      </c>
      <c r="K275" s="55">
        <v>235000</v>
      </c>
      <c r="L275" s="55">
        <v>90385</v>
      </c>
      <c r="M275" s="56">
        <v>3.18</v>
      </c>
      <c r="N275" s="57">
        <v>377000</v>
      </c>
      <c r="O275" s="57">
        <f t="shared" si="4"/>
        <v>110762600000</v>
      </c>
      <c r="P275" s="57">
        <v>293800</v>
      </c>
      <c r="Q275" s="58">
        <v>254700</v>
      </c>
      <c r="R275" s="57">
        <v>1530000</v>
      </c>
      <c r="S275" s="62">
        <v>3.7</v>
      </c>
    </row>
    <row r="276" spans="1:19" s="60" customFormat="1" ht="13.5" x14ac:dyDescent="0.25">
      <c r="A276" s="54" t="s">
        <v>251</v>
      </c>
      <c r="B276" s="55">
        <v>1792</v>
      </c>
      <c r="C276" s="55">
        <v>662118137</v>
      </c>
      <c r="D276" s="55">
        <v>369485</v>
      </c>
      <c r="E276" s="55">
        <v>294000</v>
      </c>
      <c r="F276" s="55">
        <v>6376</v>
      </c>
      <c r="G276" s="56">
        <v>2.21</v>
      </c>
      <c r="H276" s="55">
        <v>17938</v>
      </c>
      <c r="I276" s="55">
        <v>4756531191</v>
      </c>
      <c r="J276" s="55">
        <v>265165</v>
      </c>
      <c r="K276" s="55">
        <v>221000</v>
      </c>
      <c r="L276" s="55">
        <v>93549</v>
      </c>
      <c r="M276" s="56">
        <v>3.3</v>
      </c>
      <c r="N276" s="57">
        <v>285000</v>
      </c>
      <c r="O276" s="57">
        <f t="shared" si="4"/>
        <v>82137000000</v>
      </c>
      <c r="P276" s="57">
        <v>288200</v>
      </c>
      <c r="Q276" s="58">
        <v>249400</v>
      </c>
      <c r="R276" s="57">
        <v>1590000</v>
      </c>
      <c r="S276" s="62">
        <v>3.8</v>
      </c>
    </row>
    <row r="277" spans="1:19" s="60" customFormat="1" ht="13.5" x14ac:dyDescent="0.25">
      <c r="A277" s="54" t="s">
        <v>252</v>
      </c>
      <c r="B277" s="55">
        <v>2358</v>
      </c>
      <c r="C277" s="55">
        <v>848971068</v>
      </c>
      <c r="D277" s="55">
        <v>360038</v>
      </c>
      <c r="E277" s="55">
        <v>290000</v>
      </c>
      <c r="F277" s="55">
        <v>6356</v>
      </c>
      <c r="G277" s="56">
        <v>2.2000000000000002</v>
      </c>
      <c r="H277" s="55">
        <v>22458</v>
      </c>
      <c r="I277" s="55">
        <v>6110544082</v>
      </c>
      <c r="J277" s="55">
        <v>272087</v>
      </c>
      <c r="K277" s="55">
        <v>230000</v>
      </c>
      <c r="L277" s="55">
        <v>94510</v>
      </c>
      <c r="M277" s="56">
        <v>3.32</v>
      </c>
      <c r="N277" s="57">
        <v>311000</v>
      </c>
      <c r="O277" s="57">
        <f t="shared" si="4"/>
        <v>89723500000</v>
      </c>
      <c r="P277" s="57">
        <v>288500</v>
      </c>
      <c r="Q277" s="58">
        <v>250100</v>
      </c>
      <c r="R277" s="57">
        <v>1630000</v>
      </c>
      <c r="S277" s="62">
        <v>3.6</v>
      </c>
    </row>
    <row r="278" spans="1:19" s="60" customFormat="1" ht="13.5" x14ac:dyDescent="0.25">
      <c r="A278" s="54" t="s">
        <v>253</v>
      </c>
      <c r="B278" s="55">
        <v>2965</v>
      </c>
      <c r="C278" s="55">
        <v>1138135815</v>
      </c>
      <c r="D278" s="55">
        <v>383856</v>
      </c>
      <c r="E278" s="55">
        <v>300000</v>
      </c>
      <c r="F278" s="55">
        <v>6611</v>
      </c>
      <c r="G278" s="56">
        <v>2.29</v>
      </c>
      <c r="H278" s="55">
        <v>29279</v>
      </c>
      <c r="I278" s="55">
        <v>8360790344</v>
      </c>
      <c r="J278" s="55">
        <v>285555</v>
      </c>
      <c r="K278" s="55">
        <v>235000</v>
      </c>
      <c r="L278" s="55">
        <v>97706</v>
      </c>
      <c r="M278" s="56">
        <v>3.43</v>
      </c>
      <c r="N278" s="57">
        <v>400000</v>
      </c>
      <c r="O278" s="57">
        <f t="shared" si="4"/>
        <v>119000000000</v>
      </c>
      <c r="P278" s="57">
        <v>297500</v>
      </c>
      <c r="Q278" s="58">
        <v>259700</v>
      </c>
      <c r="R278" s="57">
        <v>1670000</v>
      </c>
      <c r="S278" s="62">
        <v>3.8</v>
      </c>
    </row>
    <row r="279" spans="1:19" s="60" customFormat="1" ht="13.5" x14ac:dyDescent="0.25">
      <c r="A279" s="54" t="s">
        <v>254</v>
      </c>
      <c r="B279" s="55">
        <v>3327</v>
      </c>
      <c r="C279" s="55">
        <v>1296975733</v>
      </c>
      <c r="D279" s="55">
        <v>389833</v>
      </c>
      <c r="E279" s="55">
        <v>315000</v>
      </c>
      <c r="F279" s="55">
        <v>6772</v>
      </c>
      <c r="G279" s="56">
        <v>2.33</v>
      </c>
      <c r="H279" s="55">
        <v>31855</v>
      </c>
      <c r="I279" s="55">
        <v>9319203533</v>
      </c>
      <c r="J279" s="55">
        <v>292550</v>
      </c>
      <c r="K279" s="55">
        <v>240000</v>
      </c>
      <c r="L279" s="55">
        <v>100720</v>
      </c>
      <c r="M279" s="56">
        <v>3.52</v>
      </c>
      <c r="N279" s="57">
        <v>456000</v>
      </c>
      <c r="O279" s="57">
        <f t="shared" si="4"/>
        <v>139080000000</v>
      </c>
      <c r="P279" s="57">
        <v>305000</v>
      </c>
      <c r="Q279" s="58">
        <v>267000</v>
      </c>
      <c r="R279" s="57">
        <v>1830000</v>
      </c>
      <c r="S279" s="62">
        <v>4.2</v>
      </c>
    </row>
    <row r="280" spans="1:19" s="60" customFormat="1" ht="13.5" x14ac:dyDescent="0.25">
      <c r="A280" s="54" t="s">
        <v>255</v>
      </c>
      <c r="B280" s="55">
        <v>3890</v>
      </c>
      <c r="C280" s="55">
        <v>1599994289</v>
      </c>
      <c r="D280" s="55">
        <v>411309</v>
      </c>
      <c r="E280" s="55">
        <v>325000</v>
      </c>
      <c r="F280" s="55">
        <v>7413</v>
      </c>
      <c r="G280" s="56">
        <v>2.5299999999999998</v>
      </c>
      <c r="H280" s="55">
        <v>36454</v>
      </c>
      <c r="I280" s="55">
        <v>11066714984</v>
      </c>
      <c r="J280" s="55">
        <v>303580</v>
      </c>
      <c r="K280" s="55">
        <v>247000</v>
      </c>
      <c r="L280" s="55">
        <v>105972</v>
      </c>
      <c r="M280" s="56">
        <v>3.69</v>
      </c>
      <c r="N280" s="57">
        <v>542000</v>
      </c>
      <c r="O280" s="57">
        <f t="shared" si="4"/>
        <v>170513200000</v>
      </c>
      <c r="P280" s="57">
        <v>314600</v>
      </c>
      <c r="Q280" s="58">
        <v>278200</v>
      </c>
      <c r="R280" s="57">
        <v>1910000</v>
      </c>
      <c r="S280" s="62">
        <v>4.3</v>
      </c>
    </row>
    <row r="281" spans="1:19" s="60" customFormat="1" ht="13.5" x14ac:dyDescent="0.25">
      <c r="A281" s="54" t="s">
        <v>256</v>
      </c>
      <c r="B281" s="55">
        <v>3646</v>
      </c>
      <c r="C281" s="55">
        <v>1484963895</v>
      </c>
      <c r="D281" s="55">
        <v>407285</v>
      </c>
      <c r="E281" s="55">
        <v>325000</v>
      </c>
      <c r="F281" s="55">
        <v>7744</v>
      </c>
      <c r="G281" s="56">
        <v>2.65</v>
      </c>
      <c r="H281" s="55">
        <v>33876</v>
      </c>
      <c r="I281" s="55">
        <v>10374567504</v>
      </c>
      <c r="J281" s="55">
        <v>306251</v>
      </c>
      <c r="K281" s="55">
        <v>249950</v>
      </c>
      <c r="L281" s="55">
        <v>109737</v>
      </c>
      <c r="M281" s="56">
        <v>3.83</v>
      </c>
      <c r="N281" s="57">
        <v>528000</v>
      </c>
      <c r="O281" s="57">
        <f t="shared" si="4"/>
        <v>169699200000</v>
      </c>
      <c r="P281" s="57">
        <v>321400</v>
      </c>
      <c r="Q281" s="58">
        <v>285400</v>
      </c>
      <c r="R281" s="57">
        <v>1920000</v>
      </c>
      <c r="S281" s="62">
        <v>4.3</v>
      </c>
    </row>
    <row r="282" spans="1:19" s="60" customFormat="1" ht="13.5" x14ac:dyDescent="0.25">
      <c r="A282" s="54" t="s">
        <v>257</v>
      </c>
      <c r="B282" s="55">
        <v>3739</v>
      </c>
      <c r="C282" s="55">
        <v>1492017234</v>
      </c>
      <c r="D282" s="55">
        <v>399041</v>
      </c>
      <c r="E282" s="55">
        <v>318925</v>
      </c>
      <c r="F282" s="55">
        <v>7769</v>
      </c>
      <c r="G282" s="56">
        <v>2.63</v>
      </c>
      <c r="H282" s="55">
        <v>35969</v>
      </c>
      <c r="I282" s="55">
        <v>10709319245</v>
      </c>
      <c r="J282" s="55">
        <v>297737</v>
      </c>
      <c r="K282" s="55">
        <v>247000</v>
      </c>
      <c r="L282" s="55">
        <v>109273</v>
      </c>
      <c r="M282" s="56">
        <v>3.79</v>
      </c>
      <c r="N282" s="57">
        <v>540000</v>
      </c>
      <c r="O282" s="57">
        <f t="shared" si="4"/>
        <v>171072000000</v>
      </c>
      <c r="P282" s="57">
        <v>316800</v>
      </c>
      <c r="Q282" s="58">
        <v>280400</v>
      </c>
      <c r="R282" s="57">
        <v>1900000</v>
      </c>
      <c r="S282" s="62">
        <v>4.2</v>
      </c>
    </row>
    <row r="283" spans="1:19" s="60" customFormat="1" ht="13.5" x14ac:dyDescent="0.25">
      <c r="A283" s="54" t="s">
        <v>258</v>
      </c>
      <c r="B283" s="55">
        <v>3560</v>
      </c>
      <c r="C283" s="55">
        <v>1396437225</v>
      </c>
      <c r="D283" s="55">
        <v>392257</v>
      </c>
      <c r="E283" s="55">
        <v>319159</v>
      </c>
      <c r="F283" s="55">
        <v>7653</v>
      </c>
      <c r="G283" s="56">
        <v>2.58</v>
      </c>
      <c r="H283" s="55">
        <v>35144</v>
      </c>
      <c r="I283" s="55">
        <v>10342742360</v>
      </c>
      <c r="J283" s="55">
        <v>294296</v>
      </c>
      <c r="K283" s="55">
        <v>245000</v>
      </c>
      <c r="L283" s="55">
        <v>107968</v>
      </c>
      <c r="M283" s="56">
        <v>3.73</v>
      </c>
      <c r="N283" s="57">
        <v>532000</v>
      </c>
      <c r="O283" s="57">
        <f t="shared" si="4"/>
        <v>167526800000</v>
      </c>
      <c r="P283" s="57">
        <v>314900</v>
      </c>
      <c r="Q283" s="58">
        <v>278800</v>
      </c>
      <c r="R283" s="57">
        <v>1830000</v>
      </c>
      <c r="S283" s="62">
        <v>4</v>
      </c>
    </row>
    <row r="284" spans="1:19" s="60" customFormat="1" ht="13.5" x14ac:dyDescent="0.25">
      <c r="A284" s="54" t="s">
        <v>259</v>
      </c>
      <c r="B284" s="55">
        <v>2958</v>
      </c>
      <c r="C284" s="55">
        <v>1172359782</v>
      </c>
      <c r="D284" s="55">
        <v>396335</v>
      </c>
      <c r="E284" s="55">
        <v>316809</v>
      </c>
      <c r="F284" s="55">
        <v>7363</v>
      </c>
      <c r="G284" s="56">
        <v>2.46</v>
      </c>
      <c r="H284" s="55">
        <v>28954</v>
      </c>
      <c r="I284" s="55">
        <v>8375742938</v>
      </c>
      <c r="J284" s="55">
        <v>289277</v>
      </c>
      <c r="K284" s="55">
        <v>242000</v>
      </c>
      <c r="L284" s="55">
        <v>105173</v>
      </c>
      <c r="M284" s="56">
        <v>3.61</v>
      </c>
      <c r="N284" s="57">
        <v>450000</v>
      </c>
      <c r="O284" s="57">
        <f t="shared" si="4"/>
        <v>138375000000</v>
      </c>
      <c r="P284" s="57">
        <v>307500</v>
      </c>
      <c r="Q284" s="58">
        <v>271500</v>
      </c>
      <c r="R284" s="57">
        <v>1820000</v>
      </c>
      <c r="S284" s="62">
        <v>4</v>
      </c>
    </row>
    <row r="285" spans="1:19" s="60" customFormat="1" ht="13.5" x14ac:dyDescent="0.25">
      <c r="A285" s="54" t="s">
        <v>260</v>
      </c>
      <c r="B285" s="55">
        <v>2913</v>
      </c>
      <c r="C285" s="55">
        <v>1141695894</v>
      </c>
      <c r="D285" s="55">
        <v>391931</v>
      </c>
      <c r="E285" s="55">
        <v>322500</v>
      </c>
      <c r="F285" s="55">
        <v>6993</v>
      </c>
      <c r="G285" s="56">
        <v>2.31</v>
      </c>
      <c r="H285" s="55">
        <v>29209</v>
      </c>
      <c r="I285" s="55">
        <v>8489609978</v>
      </c>
      <c r="J285" s="55">
        <v>290650</v>
      </c>
      <c r="K285" s="55">
        <v>241000</v>
      </c>
      <c r="L285" s="55">
        <v>103323</v>
      </c>
      <c r="M285" s="56">
        <v>3.53</v>
      </c>
      <c r="N285" s="57">
        <v>462000</v>
      </c>
      <c r="O285" s="57">
        <f t="shared" si="4"/>
        <v>141972600000</v>
      </c>
      <c r="P285" s="57">
        <v>307300</v>
      </c>
      <c r="Q285" s="57">
        <v>271100</v>
      </c>
      <c r="R285" s="57">
        <v>1770000</v>
      </c>
      <c r="S285" s="62">
        <v>3.9</v>
      </c>
    </row>
    <row r="286" spans="1:19" s="60" customFormat="1" ht="13.5" x14ac:dyDescent="0.25">
      <c r="A286" s="54" t="s">
        <v>261</v>
      </c>
      <c r="B286" s="55">
        <v>2742</v>
      </c>
      <c r="C286" s="55">
        <v>1054853914</v>
      </c>
      <c r="D286" s="55">
        <v>384702</v>
      </c>
      <c r="E286" s="55">
        <v>305000</v>
      </c>
      <c r="F286" s="55">
        <v>6300</v>
      </c>
      <c r="G286" s="56">
        <v>2.0699999999999998</v>
      </c>
      <c r="H286" s="55">
        <v>25577</v>
      </c>
      <c r="I286" s="55">
        <v>7335946055</v>
      </c>
      <c r="J286" s="55">
        <v>286818</v>
      </c>
      <c r="K286" s="55">
        <v>239999</v>
      </c>
      <c r="L286" s="55">
        <v>98286</v>
      </c>
      <c r="M286" s="56">
        <v>3.35</v>
      </c>
      <c r="N286" s="57">
        <v>404000</v>
      </c>
      <c r="O286" s="57">
        <f t="shared" si="4"/>
        <v>124512800000</v>
      </c>
      <c r="P286" s="57">
        <v>308200</v>
      </c>
      <c r="Q286" s="57">
        <v>271300</v>
      </c>
      <c r="R286" s="57">
        <v>1640000</v>
      </c>
      <c r="S286" s="62">
        <v>3.7</v>
      </c>
    </row>
    <row r="287" spans="1:19" s="60" customFormat="1" ht="13.5" x14ac:dyDescent="0.25">
      <c r="A287" s="54" t="s">
        <v>262</v>
      </c>
      <c r="B287" s="55">
        <v>3114</v>
      </c>
      <c r="C287" s="55">
        <v>1263847147</v>
      </c>
      <c r="D287" s="55">
        <v>405859</v>
      </c>
      <c r="E287" s="55">
        <v>319990</v>
      </c>
      <c r="F287" s="55">
        <v>5325</v>
      </c>
      <c r="G287" s="56">
        <v>1.73</v>
      </c>
      <c r="H287" s="55">
        <v>29698</v>
      </c>
      <c r="I287" s="55">
        <v>8952985928</v>
      </c>
      <c r="J287" s="55">
        <v>301467</v>
      </c>
      <c r="K287" s="55">
        <v>249000</v>
      </c>
      <c r="L287" s="55">
        <v>88034</v>
      </c>
      <c r="M287" s="56">
        <v>2.96</v>
      </c>
      <c r="N287" s="57">
        <v>434000</v>
      </c>
      <c r="O287" s="57">
        <f t="shared" si="4"/>
        <v>134974000000</v>
      </c>
      <c r="P287" s="57">
        <v>311000</v>
      </c>
      <c r="Q287" s="57">
        <v>274500</v>
      </c>
      <c r="R287" s="57">
        <v>1390000</v>
      </c>
      <c r="S287" s="62">
        <v>3</v>
      </c>
    </row>
    <row r="288" spans="1:19" s="60" customFormat="1" ht="13.5" x14ac:dyDescent="0.25">
      <c r="A288" s="54" t="s">
        <v>263</v>
      </c>
      <c r="B288" s="55">
        <v>2036</v>
      </c>
      <c r="C288" s="55">
        <v>756799859</v>
      </c>
      <c r="D288" s="55">
        <v>371709</v>
      </c>
      <c r="E288" s="55">
        <v>305000</v>
      </c>
      <c r="F288" s="55">
        <v>5202</v>
      </c>
      <c r="G288" s="56">
        <v>1.68</v>
      </c>
      <c r="H288" s="55">
        <v>20874</v>
      </c>
      <c r="I288" s="55">
        <v>5812262836</v>
      </c>
      <c r="J288" s="55">
        <v>278445</v>
      </c>
      <c r="K288" s="55">
        <v>233000</v>
      </c>
      <c r="L288" s="55">
        <v>90349</v>
      </c>
      <c r="M288" s="56">
        <v>3.02</v>
      </c>
      <c r="N288" s="57">
        <v>317000</v>
      </c>
      <c r="O288" s="57">
        <f t="shared" si="4"/>
        <v>96019300000</v>
      </c>
      <c r="P288" s="57">
        <v>302900</v>
      </c>
      <c r="Q288" s="57">
        <v>266200</v>
      </c>
      <c r="R288" s="57">
        <v>1400000</v>
      </c>
      <c r="S288" s="62">
        <v>3.1</v>
      </c>
    </row>
    <row r="289" spans="1:19" s="60" customFormat="1" ht="13.5" x14ac:dyDescent="0.25">
      <c r="A289" s="54" t="s">
        <v>264</v>
      </c>
      <c r="B289" s="55">
        <v>2598</v>
      </c>
      <c r="C289" s="55">
        <v>1042925633</v>
      </c>
      <c r="D289" s="55">
        <v>401434</v>
      </c>
      <c r="E289" s="55">
        <v>323995</v>
      </c>
      <c r="F289" s="55">
        <v>5013</v>
      </c>
      <c r="G289" s="56">
        <v>1.6</v>
      </c>
      <c r="H289" s="55">
        <v>24652</v>
      </c>
      <c r="I289" s="55">
        <v>7210305761</v>
      </c>
      <c r="J289" s="55">
        <v>292483</v>
      </c>
      <c r="K289" s="55">
        <v>244000</v>
      </c>
      <c r="L289" s="55">
        <v>90437</v>
      </c>
      <c r="M289" s="56">
        <v>3</v>
      </c>
      <c r="N289" s="57">
        <v>335000</v>
      </c>
      <c r="O289" s="57">
        <f t="shared" si="4"/>
        <v>102443000000</v>
      </c>
      <c r="P289" s="57">
        <v>305800</v>
      </c>
      <c r="Q289" s="57">
        <v>270400</v>
      </c>
      <c r="R289" s="57">
        <v>1460000</v>
      </c>
      <c r="S289" s="62">
        <v>3</v>
      </c>
    </row>
    <row r="290" spans="1:19" s="60" customFormat="1" ht="13.5" x14ac:dyDescent="0.25">
      <c r="A290" s="54" t="s">
        <v>265</v>
      </c>
      <c r="B290" s="55">
        <v>3174</v>
      </c>
      <c r="C290" s="55">
        <v>1318335241</v>
      </c>
      <c r="D290" s="55">
        <v>415354</v>
      </c>
      <c r="E290" s="55">
        <v>330000</v>
      </c>
      <c r="F290" s="55">
        <v>5485</v>
      </c>
      <c r="G290" s="56">
        <v>1.75</v>
      </c>
      <c r="H290" s="55">
        <v>30519</v>
      </c>
      <c r="I290" s="55">
        <v>9123424616</v>
      </c>
      <c r="J290" s="55">
        <v>298942</v>
      </c>
      <c r="K290" s="55">
        <v>248900</v>
      </c>
      <c r="L290" s="55">
        <v>91383</v>
      </c>
      <c r="M290" s="56">
        <v>3.02</v>
      </c>
      <c r="N290" s="57">
        <v>416000</v>
      </c>
      <c r="O290" s="57">
        <f t="shared" si="4"/>
        <v>131497600000</v>
      </c>
      <c r="P290" s="57">
        <v>316100</v>
      </c>
      <c r="Q290" s="57">
        <v>280700</v>
      </c>
      <c r="R290" s="57">
        <v>1490000</v>
      </c>
      <c r="S290" s="62">
        <v>3.4</v>
      </c>
    </row>
    <row r="291" spans="1:19" s="60" customFormat="1" ht="13.5" x14ac:dyDescent="0.25">
      <c r="A291" s="54" t="s">
        <v>266</v>
      </c>
      <c r="B291" s="55">
        <v>2611</v>
      </c>
      <c r="C291" s="55">
        <v>1052362385</v>
      </c>
      <c r="D291" s="55">
        <v>403049</v>
      </c>
      <c r="E291" s="55">
        <v>325000</v>
      </c>
      <c r="F291" s="55">
        <v>6167</v>
      </c>
      <c r="G291" s="56">
        <v>2</v>
      </c>
      <c r="H291" s="55">
        <v>25874</v>
      </c>
      <c r="I291" s="55">
        <v>7653061897</v>
      </c>
      <c r="J291" s="55">
        <v>295781</v>
      </c>
      <c r="K291" s="55">
        <v>249900</v>
      </c>
      <c r="L291" s="55">
        <v>92552</v>
      </c>
      <c r="M291" s="56">
        <v>3.11</v>
      </c>
      <c r="N291" s="57">
        <v>373000</v>
      </c>
      <c r="O291" s="57">
        <f t="shared" si="4"/>
        <v>119770300000</v>
      </c>
      <c r="P291" s="57">
        <v>321100</v>
      </c>
      <c r="Q291" s="57">
        <v>286700</v>
      </c>
      <c r="R291" s="57">
        <v>1460000</v>
      </c>
      <c r="S291" s="62">
        <v>4</v>
      </c>
    </row>
    <row r="292" spans="1:19" s="60" customFormat="1" ht="13.5" x14ac:dyDescent="0.25">
      <c r="A292" s="54" t="s">
        <v>267</v>
      </c>
      <c r="B292" s="55">
        <v>2678</v>
      </c>
      <c r="C292" s="55">
        <v>1088313268</v>
      </c>
      <c r="D292" s="55">
        <v>406390</v>
      </c>
      <c r="E292" s="55">
        <v>328000</v>
      </c>
      <c r="F292" s="55">
        <v>5908</v>
      </c>
      <c r="G292" s="56">
        <v>1.98</v>
      </c>
      <c r="H292" s="55">
        <v>27160</v>
      </c>
      <c r="I292" s="55">
        <v>7980374091</v>
      </c>
      <c r="J292" s="55">
        <v>293828</v>
      </c>
      <c r="K292" s="55">
        <v>249000</v>
      </c>
      <c r="L292" s="55">
        <v>89462</v>
      </c>
      <c r="M292" s="56">
        <v>3.09</v>
      </c>
      <c r="N292" s="57">
        <v>372000</v>
      </c>
      <c r="O292" s="57">
        <f t="shared" si="4"/>
        <v>118258800000</v>
      </c>
      <c r="P292" s="57">
        <v>317900</v>
      </c>
      <c r="Q292" s="57">
        <v>283600</v>
      </c>
      <c r="R292" s="57">
        <v>1550000</v>
      </c>
      <c r="S292" s="62">
        <v>4.8</v>
      </c>
    </row>
    <row r="293" spans="1:19" s="60" customFormat="1" ht="13.5" x14ac:dyDescent="0.25">
      <c r="A293" s="54" t="s">
        <v>268</v>
      </c>
      <c r="B293" s="55">
        <v>4017</v>
      </c>
      <c r="C293" s="55">
        <v>1682491469</v>
      </c>
      <c r="D293" s="55">
        <v>418842</v>
      </c>
      <c r="E293" s="55">
        <v>338000</v>
      </c>
      <c r="F293" s="55">
        <v>5134</v>
      </c>
      <c r="G293" s="56">
        <v>1.7</v>
      </c>
      <c r="H293" s="55">
        <v>38277</v>
      </c>
      <c r="I293" s="55">
        <v>11967897642</v>
      </c>
      <c r="J293" s="55">
        <v>312665</v>
      </c>
      <c r="K293" s="55">
        <v>259999</v>
      </c>
      <c r="L293" s="55">
        <v>82396</v>
      </c>
      <c r="M293" s="56">
        <v>2.81</v>
      </c>
      <c r="N293" s="57">
        <v>507000</v>
      </c>
      <c r="O293" s="57">
        <f t="shared" si="4"/>
        <v>166752300000</v>
      </c>
      <c r="P293" s="57">
        <v>328900</v>
      </c>
      <c r="Q293" s="57">
        <v>294500</v>
      </c>
      <c r="R293" s="57">
        <v>1540000</v>
      </c>
      <c r="S293" s="62">
        <v>3.9</v>
      </c>
    </row>
    <row r="294" spans="1:19" s="60" customFormat="1" ht="13.5" x14ac:dyDescent="0.25">
      <c r="A294" s="54" t="s">
        <v>269</v>
      </c>
      <c r="B294" s="55">
        <v>4483</v>
      </c>
      <c r="C294" s="55">
        <v>1993404879</v>
      </c>
      <c r="D294" s="55">
        <v>444658</v>
      </c>
      <c r="E294" s="55">
        <v>350000</v>
      </c>
      <c r="F294" s="55">
        <v>5161</v>
      </c>
      <c r="G294" s="56">
        <v>1.68</v>
      </c>
      <c r="H294" s="55">
        <v>43486</v>
      </c>
      <c r="I294" s="55">
        <v>14280847078</v>
      </c>
      <c r="J294" s="55">
        <v>328401</v>
      </c>
      <c r="K294" s="55">
        <v>269000</v>
      </c>
      <c r="L294" s="55">
        <v>79386</v>
      </c>
      <c r="M294" s="56">
        <v>2.65</v>
      </c>
      <c r="N294" s="57">
        <v>597000</v>
      </c>
      <c r="O294" s="57">
        <f t="shared" si="4"/>
        <v>201786000000</v>
      </c>
      <c r="P294" s="57">
        <v>338000</v>
      </c>
      <c r="Q294" s="57">
        <v>305500</v>
      </c>
      <c r="R294" s="57">
        <v>1500000</v>
      </c>
      <c r="S294" s="62">
        <v>3.1</v>
      </c>
    </row>
    <row r="295" spans="1:19" s="60" customFormat="1" ht="13.5" x14ac:dyDescent="0.25">
      <c r="A295" s="54" t="s">
        <v>270</v>
      </c>
      <c r="B295" s="55">
        <v>4021</v>
      </c>
      <c r="C295" s="55">
        <v>1860265296</v>
      </c>
      <c r="D295" s="55">
        <v>462637</v>
      </c>
      <c r="E295" s="55">
        <v>349990</v>
      </c>
      <c r="F295" s="55">
        <v>4129</v>
      </c>
      <c r="G295" s="56">
        <v>1.33</v>
      </c>
      <c r="H295" s="55">
        <v>38084</v>
      </c>
      <c r="I295" s="55">
        <v>12447715191</v>
      </c>
      <c r="J295" s="55">
        <v>326848</v>
      </c>
      <c r="K295" s="55">
        <v>265000</v>
      </c>
      <c r="L295" s="55">
        <v>73273</v>
      </c>
      <c r="M295" s="56">
        <v>2.4300000000000002</v>
      </c>
      <c r="N295" s="57">
        <v>560000</v>
      </c>
      <c r="O295" s="57">
        <f t="shared" si="4"/>
        <v>191688000000</v>
      </c>
      <c r="P295" s="57">
        <v>342300</v>
      </c>
      <c r="Q295" s="57">
        <v>310400</v>
      </c>
      <c r="R295" s="57">
        <v>1490000</v>
      </c>
      <c r="S295" s="62">
        <v>3</v>
      </c>
    </row>
    <row r="296" spans="1:19" s="60" customFormat="1" ht="13.5" x14ac:dyDescent="0.25">
      <c r="A296" s="54" t="s">
        <v>271</v>
      </c>
      <c r="B296" s="55">
        <v>3874</v>
      </c>
      <c r="C296" s="55">
        <v>1752537724</v>
      </c>
      <c r="D296" s="55">
        <v>452384</v>
      </c>
      <c r="E296" s="55">
        <v>351000</v>
      </c>
      <c r="F296" s="55">
        <v>3605</v>
      </c>
      <c r="G296" s="56">
        <v>1.1299999999999999</v>
      </c>
      <c r="H296" s="55">
        <v>36928</v>
      </c>
      <c r="I296" s="55">
        <v>12037096737</v>
      </c>
      <c r="J296" s="55">
        <v>325961</v>
      </c>
      <c r="K296" s="55">
        <v>265000</v>
      </c>
      <c r="L296" s="55">
        <v>69241</v>
      </c>
      <c r="M296" s="56">
        <v>2.2400000000000002</v>
      </c>
      <c r="N296" s="57">
        <v>563000</v>
      </c>
      <c r="O296" s="57">
        <f t="shared" si="4"/>
        <v>193165300000</v>
      </c>
      <c r="P296" s="57">
        <v>343100</v>
      </c>
      <c r="Q296" s="57">
        <v>311500</v>
      </c>
      <c r="R296" s="57">
        <v>1460000</v>
      </c>
      <c r="S296" s="62">
        <v>2.7</v>
      </c>
    </row>
    <row r="297" spans="1:19" s="60" customFormat="1" ht="13.5" x14ac:dyDescent="0.25">
      <c r="A297" s="54" t="s">
        <v>272</v>
      </c>
      <c r="B297" s="55">
        <v>3684</v>
      </c>
      <c r="C297" s="55">
        <v>1724123235</v>
      </c>
      <c r="D297" s="55">
        <v>468003</v>
      </c>
      <c r="E297" s="55">
        <v>365000</v>
      </c>
      <c r="F297" s="55">
        <v>3410</v>
      </c>
      <c r="G297" s="56">
        <v>1.05</v>
      </c>
      <c r="H297" s="55">
        <v>36244</v>
      </c>
      <c r="I297" s="55">
        <v>12007907700</v>
      </c>
      <c r="J297" s="55">
        <v>331307</v>
      </c>
      <c r="K297" s="55">
        <v>269000</v>
      </c>
      <c r="L297" s="55">
        <v>66686</v>
      </c>
      <c r="M297" s="56">
        <v>2.12</v>
      </c>
      <c r="N297" s="57">
        <v>573000</v>
      </c>
      <c r="O297" s="57">
        <f t="shared" si="4"/>
        <v>197513100000</v>
      </c>
      <c r="P297" s="57">
        <v>344700</v>
      </c>
      <c r="Q297" s="57">
        <v>313000</v>
      </c>
      <c r="R297" s="57">
        <v>1420000</v>
      </c>
      <c r="S297" s="62">
        <v>2.5</v>
      </c>
    </row>
    <row r="298" spans="1:19" s="60" customFormat="1" ht="13.5" x14ac:dyDescent="0.25">
      <c r="A298" s="54" t="s">
        <v>273</v>
      </c>
      <c r="B298" s="55">
        <v>3365</v>
      </c>
      <c r="C298" s="55">
        <v>1558793331</v>
      </c>
      <c r="D298" s="55">
        <v>463237</v>
      </c>
      <c r="E298" s="55">
        <v>364900</v>
      </c>
      <c r="F298" s="55">
        <v>2731</v>
      </c>
      <c r="G298" s="56">
        <v>0.83</v>
      </c>
      <c r="H298" s="55">
        <v>31480</v>
      </c>
      <c r="I298" s="55">
        <v>10490101558</v>
      </c>
      <c r="J298" s="55">
        <v>333230</v>
      </c>
      <c r="K298" s="55">
        <v>269900</v>
      </c>
      <c r="L298" s="55">
        <v>60854</v>
      </c>
      <c r="M298" s="56">
        <v>1.91</v>
      </c>
      <c r="N298" s="57">
        <v>493000</v>
      </c>
      <c r="O298" s="57">
        <f t="shared" si="4"/>
        <v>169000400000</v>
      </c>
      <c r="P298" s="57">
        <v>342800</v>
      </c>
      <c r="Q298" s="57">
        <v>310800</v>
      </c>
      <c r="R298" s="57">
        <v>1280000</v>
      </c>
      <c r="S298" s="62">
        <v>2.2999999999999998</v>
      </c>
    </row>
    <row r="299" spans="1:19" s="60" customFormat="1" ht="13.5" x14ac:dyDescent="0.25">
      <c r="A299" s="54" t="s">
        <v>274</v>
      </c>
      <c r="B299" s="55">
        <v>3661</v>
      </c>
      <c r="C299" s="55">
        <v>1780614366</v>
      </c>
      <c r="D299" s="55">
        <v>486373</v>
      </c>
      <c r="E299" s="55">
        <v>367546</v>
      </c>
      <c r="F299" s="55">
        <v>1899</v>
      </c>
      <c r="G299" s="56">
        <v>0.56999999999999995</v>
      </c>
      <c r="H299" s="55">
        <v>36327</v>
      </c>
      <c r="I299" s="55">
        <v>12301605513</v>
      </c>
      <c r="J299" s="55">
        <v>338635</v>
      </c>
      <c r="K299" s="55">
        <v>270000</v>
      </c>
      <c r="L299" s="55">
        <v>53090</v>
      </c>
      <c r="M299" s="56">
        <v>1.63</v>
      </c>
      <c r="N299" s="57">
        <v>538000</v>
      </c>
      <c r="O299" s="57">
        <f t="shared" si="4"/>
        <v>183996000000</v>
      </c>
      <c r="P299" s="57">
        <v>342000</v>
      </c>
      <c r="Q299" s="57">
        <v>309200</v>
      </c>
      <c r="R299" s="57">
        <v>1060000</v>
      </c>
      <c r="S299" s="62">
        <v>1.9</v>
      </c>
    </row>
    <row r="300" spans="1:19" s="60" customFormat="1" ht="13.5" x14ac:dyDescent="0.25">
      <c r="A300" s="54" t="s">
        <v>275</v>
      </c>
      <c r="B300" s="55">
        <v>2418</v>
      </c>
      <c r="C300" s="55">
        <v>1112664153</v>
      </c>
      <c r="D300" s="55">
        <v>460158</v>
      </c>
      <c r="E300" s="55">
        <v>365000</v>
      </c>
      <c r="F300" s="55">
        <v>1346</v>
      </c>
      <c r="G300" s="56">
        <v>0.4</v>
      </c>
      <c r="H300" s="55">
        <v>24170</v>
      </c>
      <c r="I300" s="55">
        <v>7779657317</v>
      </c>
      <c r="J300" s="55">
        <v>321872</v>
      </c>
      <c r="K300" s="55">
        <v>262000</v>
      </c>
      <c r="L300" s="55">
        <v>50287</v>
      </c>
      <c r="M300" s="56">
        <v>1.53</v>
      </c>
      <c r="N300" s="57">
        <v>366000</v>
      </c>
      <c r="O300" s="57">
        <f t="shared" si="4"/>
        <v>123634800000</v>
      </c>
      <c r="P300" s="57">
        <v>337800</v>
      </c>
      <c r="Q300" s="57">
        <v>307200</v>
      </c>
      <c r="R300" s="57">
        <v>1030000</v>
      </c>
      <c r="S300" s="62">
        <v>1.9</v>
      </c>
    </row>
    <row r="301" spans="1:19" s="60" customFormat="1" ht="13.5" x14ac:dyDescent="0.25">
      <c r="A301" s="54" t="s">
        <v>276</v>
      </c>
      <c r="B301" s="55">
        <v>2293</v>
      </c>
      <c r="C301" s="55">
        <v>1162051356</v>
      </c>
      <c r="D301" s="55">
        <v>506782</v>
      </c>
      <c r="E301" s="55">
        <v>396000</v>
      </c>
      <c r="F301" s="55">
        <v>1274</v>
      </c>
      <c r="G301" s="56">
        <v>0.38</v>
      </c>
      <c r="H301" s="55">
        <v>23957</v>
      </c>
      <c r="I301" s="55">
        <v>8256448116</v>
      </c>
      <c r="J301" s="55">
        <v>344636</v>
      </c>
      <c r="K301" s="55">
        <v>275000</v>
      </c>
      <c r="L301" s="55">
        <v>44855</v>
      </c>
      <c r="M301" s="56">
        <v>1.37</v>
      </c>
      <c r="N301" s="57">
        <v>366000</v>
      </c>
      <c r="O301" s="57">
        <f t="shared" si="4"/>
        <v>125208600000</v>
      </c>
      <c r="P301" s="57">
        <v>342100</v>
      </c>
      <c r="Q301" s="57">
        <v>314500</v>
      </c>
      <c r="R301" s="57">
        <v>1030000</v>
      </c>
      <c r="S301" s="62">
        <v>2</v>
      </c>
    </row>
    <row r="302" spans="1:19" s="60" customFormat="1" ht="13.5" x14ac:dyDescent="0.25">
      <c r="A302" s="54" t="s">
        <v>277</v>
      </c>
      <c r="B302" s="55">
        <v>3471</v>
      </c>
      <c r="C302" s="55">
        <v>1922760768</v>
      </c>
      <c r="D302" s="55">
        <v>553950</v>
      </c>
      <c r="E302" s="55">
        <v>425500</v>
      </c>
      <c r="F302" s="55">
        <v>1144</v>
      </c>
      <c r="G302" s="56">
        <v>0.34</v>
      </c>
      <c r="H302" s="55">
        <v>35142</v>
      </c>
      <c r="I302" s="55">
        <v>12653018276</v>
      </c>
      <c r="J302" s="55">
        <v>360054</v>
      </c>
      <c r="K302" s="55">
        <v>283000</v>
      </c>
      <c r="L302" s="55">
        <v>41906</v>
      </c>
      <c r="M302" s="56">
        <v>1.27</v>
      </c>
      <c r="N302" s="57">
        <v>484000</v>
      </c>
      <c r="O302" s="57">
        <f t="shared" si="4"/>
        <v>170900400000</v>
      </c>
      <c r="P302" s="57">
        <v>353100</v>
      </c>
      <c r="Q302" s="57">
        <v>331100</v>
      </c>
      <c r="R302" s="57">
        <v>1050000</v>
      </c>
      <c r="S302" s="62">
        <v>2.1</v>
      </c>
    </row>
    <row r="303" spans="1:19" s="60" customFormat="1" ht="13.5" x14ac:dyDescent="0.25">
      <c r="A303" s="54" t="s">
        <v>278</v>
      </c>
      <c r="B303" s="55">
        <v>3509</v>
      </c>
      <c r="C303" s="55">
        <v>2014379268</v>
      </c>
      <c r="D303" s="55">
        <v>574060</v>
      </c>
      <c r="E303" s="55">
        <v>460119</v>
      </c>
      <c r="F303" s="55">
        <v>1779</v>
      </c>
      <c r="G303" s="56">
        <v>0.51</v>
      </c>
      <c r="H303" s="55">
        <v>35939</v>
      </c>
      <c r="I303" s="55">
        <v>13234607039</v>
      </c>
      <c r="J303" s="55">
        <v>368251</v>
      </c>
      <c r="K303" s="55">
        <v>290439</v>
      </c>
      <c r="L303" s="55">
        <v>43232</v>
      </c>
      <c r="M303" s="56">
        <v>1.27</v>
      </c>
      <c r="N303" s="57">
        <v>513000</v>
      </c>
      <c r="O303" s="57">
        <f t="shared" si="4"/>
        <v>186783300000</v>
      </c>
      <c r="P303" s="57">
        <v>364100</v>
      </c>
      <c r="Q303" s="57">
        <v>346100</v>
      </c>
      <c r="R303" s="57">
        <v>1150000</v>
      </c>
      <c r="S303" s="62">
        <v>2.2999999999999998</v>
      </c>
    </row>
    <row r="304" spans="1:19" s="60" customFormat="1" ht="13.5" x14ac:dyDescent="0.25">
      <c r="A304" s="54" t="s">
        <v>279</v>
      </c>
      <c r="B304" s="55">
        <v>3867</v>
      </c>
      <c r="C304" s="55">
        <v>2269785982</v>
      </c>
      <c r="D304" s="55">
        <v>586963</v>
      </c>
      <c r="E304" s="55">
        <v>460000</v>
      </c>
      <c r="F304" s="55">
        <v>1652</v>
      </c>
      <c r="G304" s="56">
        <v>0.46</v>
      </c>
      <c r="H304" s="55">
        <v>37463</v>
      </c>
      <c r="I304" s="55">
        <v>14318760072</v>
      </c>
      <c r="J304" s="55">
        <v>382210</v>
      </c>
      <c r="K304" s="55">
        <v>301000</v>
      </c>
      <c r="L304" s="55">
        <v>42491</v>
      </c>
      <c r="M304" s="56">
        <v>1.22</v>
      </c>
      <c r="N304" s="57">
        <v>528000</v>
      </c>
      <c r="O304" s="57">
        <f t="shared" si="4"/>
        <v>196310400000</v>
      </c>
      <c r="P304" s="57">
        <v>371800</v>
      </c>
      <c r="Q304" s="57">
        <v>355000</v>
      </c>
      <c r="R304" s="57">
        <v>1210000</v>
      </c>
      <c r="S304" s="62">
        <v>2.5</v>
      </c>
    </row>
    <row r="305" spans="1:19" s="60" customFormat="1" ht="13.5" x14ac:dyDescent="0.25">
      <c r="A305" s="54" t="s">
        <v>280</v>
      </c>
      <c r="B305" s="55">
        <v>4282</v>
      </c>
      <c r="C305" s="55">
        <v>2544667336</v>
      </c>
      <c r="D305" s="55">
        <v>594270</v>
      </c>
      <c r="E305" s="55">
        <v>480000</v>
      </c>
      <c r="F305" s="55">
        <v>2203</v>
      </c>
      <c r="G305" s="56">
        <v>0.62</v>
      </c>
      <c r="H305" s="55">
        <v>41150</v>
      </c>
      <c r="I305" s="55">
        <v>16019043118</v>
      </c>
      <c r="J305" s="55">
        <v>389284</v>
      </c>
      <c r="K305" s="55">
        <v>310000</v>
      </c>
      <c r="L305" s="55">
        <v>47267</v>
      </c>
      <c r="M305" s="56">
        <v>1.35</v>
      </c>
      <c r="N305" s="57">
        <v>615000</v>
      </c>
      <c r="O305" s="57">
        <f t="shared" si="4"/>
        <v>234499500000</v>
      </c>
      <c r="P305" s="57">
        <v>381300</v>
      </c>
      <c r="Q305" s="57">
        <v>366900</v>
      </c>
      <c r="R305" s="57">
        <v>1230000</v>
      </c>
      <c r="S305" s="62">
        <v>2.5</v>
      </c>
    </row>
    <row r="306" spans="1:19" s="60" customFormat="1" ht="13.5" x14ac:dyDescent="0.25">
      <c r="A306" s="54" t="s">
        <v>281</v>
      </c>
      <c r="B306" s="55">
        <v>3954</v>
      </c>
      <c r="C306" s="55">
        <v>2345959297</v>
      </c>
      <c r="D306" s="55">
        <v>593312</v>
      </c>
      <c r="E306" s="55">
        <v>480000</v>
      </c>
      <c r="F306" s="55">
        <v>3227</v>
      </c>
      <c r="G306" s="56">
        <v>0.91</v>
      </c>
      <c r="H306" s="55">
        <v>39151</v>
      </c>
      <c r="I306" s="55">
        <v>15099406499</v>
      </c>
      <c r="J306" s="55">
        <v>385671</v>
      </c>
      <c r="K306" s="55">
        <v>310000</v>
      </c>
      <c r="L306" s="55">
        <v>55346</v>
      </c>
      <c r="M306" s="56">
        <v>1.6</v>
      </c>
      <c r="N306" s="57">
        <v>584000</v>
      </c>
      <c r="O306" s="57">
        <f t="shared" si="4"/>
        <v>220985600000</v>
      </c>
      <c r="P306" s="57">
        <v>378400</v>
      </c>
      <c r="Q306" s="57">
        <v>364600</v>
      </c>
      <c r="R306" s="57">
        <v>1310000</v>
      </c>
      <c r="S306" s="62">
        <v>2.6</v>
      </c>
    </row>
    <row r="307" spans="1:19" s="60" customFormat="1" ht="13.5" x14ac:dyDescent="0.25">
      <c r="A307" s="54" t="s">
        <v>282</v>
      </c>
      <c r="B307" s="55">
        <v>3767</v>
      </c>
      <c r="C307" s="55">
        <v>2153497175</v>
      </c>
      <c r="D307" s="55">
        <v>571674</v>
      </c>
      <c r="E307" s="55">
        <v>470000</v>
      </c>
      <c r="F307" s="55">
        <v>3310</v>
      </c>
      <c r="G307" s="56">
        <v>0.94</v>
      </c>
      <c r="H307" s="55">
        <v>38582</v>
      </c>
      <c r="I307" s="55">
        <v>14627896814</v>
      </c>
      <c r="J307" s="55">
        <v>379137</v>
      </c>
      <c r="K307" s="55">
        <v>310000</v>
      </c>
      <c r="L307" s="55">
        <v>55891</v>
      </c>
      <c r="M307" s="56">
        <v>1.61</v>
      </c>
      <c r="N307" s="57">
        <v>576000</v>
      </c>
      <c r="O307" s="57">
        <f t="shared" si="4"/>
        <v>217036800000</v>
      </c>
      <c r="P307" s="57">
        <v>376800</v>
      </c>
      <c r="Q307" s="57">
        <v>361500</v>
      </c>
      <c r="R307" s="57">
        <v>1280000</v>
      </c>
      <c r="S307" s="62">
        <v>2.6</v>
      </c>
    </row>
    <row r="308" spans="1:19" s="60" customFormat="1" ht="13.5" x14ac:dyDescent="0.25">
      <c r="A308" s="54" t="s">
        <v>283</v>
      </c>
      <c r="B308" s="55">
        <v>3616</v>
      </c>
      <c r="C308" s="55">
        <v>2021211535</v>
      </c>
      <c r="D308" s="55">
        <v>558963</v>
      </c>
      <c r="E308" s="55">
        <v>450000</v>
      </c>
      <c r="F308" s="55">
        <v>3644</v>
      </c>
      <c r="G308" s="56">
        <v>1.04</v>
      </c>
      <c r="H308" s="55">
        <v>36670</v>
      </c>
      <c r="I308" s="55">
        <v>13711677364</v>
      </c>
      <c r="J308" s="55">
        <v>373920</v>
      </c>
      <c r="K308" s="55">
        <v>308000</v>
      </c>
      <c r="L308" s="55">
        <v>55501</v>
      </c>
      <c r="M308" s="56">
        <v>1.6</v>
      </c>
      <c r="N308" s="57">
        <v>546000</v>
      </c>
      <c r="O308" s="57">
        <f t="shared" si="4"/>
        <v>202729800000</v>
      </c>
      <c r="P308" s="57">
        <v>371300</v>
      </c>
      <c r="Q308" s="57">
        <v>355100</v>
      </c>
      <c r="R308" s="57">
        <v>1260000</v>
      </c>
      <c r="S308" s="62">
        <v>2.4</v>
      </c>
    </row>
    <row r="309" spans="1:19" s="60" customFormat="1" ht="13.5" x14ac:dyDescent="0.25">
      <c r="A309" s="54" t="s">
        <v>284</v>
      </c>
      <c r="B309" s="55">
        <v>3172</v>
      </c>
      <c r="C309" s="55">
        <v>1786793334</v>
      </c>
      <c r="D309" s="55">
        <v>563301</v>
      </c>
      <c r="E309" s="55">
        <v>453424</v>
      </c>
      <c r="F309" s="55">
        <v>3406</v>
      </c>
      <c r="G309" s="56">
        <v>0.99</v>
      </c>
      <c r="H309" s="55">
        <v>33741</v>
      </c>
      <c r="I309" s="55">
        <v>12678943381</v>
      </c>
      <c r="J309" s="55">
        <v>375772</v>
      </c>
      <c r="K309" s="55">
        <v>310000</v>
      </c>
      <c r="L309" s="55">
        <v>53420</v>
      </c>
      <c r="M309" s="56">
        <v>1.55</v>
      </c>
      <c r="N309" s="57">
        <v>526000</v>
      </c>
      <c r="O309" s="57">
        <f t="shared" si="4"/>
        <v>195672000000</v>
      </c>
      <c r="P309" s="57">
        <v>372000</v>
      </c>
      <c r="Q309" s="57">
        <v>355700</v>
      </c>
      <c r="R309" s="57">
        <v>1230000</v>
      </c>
      <c r="S309" s="62">
        <v>2.4</v>
      </c>
    </row>
    <row r="310" spans="1:19" s="60" customFormat="1" ht="13.5" x14ac:dyDescent="0.25">
      <c r="A310" s="54" t="s">
        <v>285</v>
      </c>
      <c r="B310" s="55">
        <v>3197</v>
      </c>
      <c r="C310" s="55">
        <v>1860664621</v>
      </c>
      <c r="D310" s="55">
        <v>582003</v>
      </c>
      <c r="E310" s="55">
        <v>468000</v>
      </c>
      <c r="F310" s="55">
        <v>2703</v>
      </c>
      <c r="G310" s="56">
        <v>0.79</v>
      </c>
      <c r="H310" s="55">
        <v>32661</v>
      </c>
      <c r="I310" s="55">
        <v>12443675389</v>
      </c>
      <c r="J310" s="55">
        <v>380994</v>
      </c>
      <c r="K310" s="55">
        <v>315000</v>
      </c>
      <c r="L310" s="55">
        <v>48183</v>
      </c>
      <c r="M310" s="56">
        <v>1.39</v>
      </c>
      <c r="N310" s="57">
        <v>503000</v>
      </c>
      <c r="O310" s="57">
        <f t="shared" si="4"/>
        <v>187669300000</v>
      </c>
      <c r="P310" s="57">
        <v>373100</v>
      </c>
      <c r="Q310" s="57">
        <v>358200</v>
      </c>
      <c r="R310" s="57">
        <v>1110000</v>
      </c>
      <c r="S310" s="62">
        <v>2.1</v>
      </c>
    </row>
    <row r="311" spans="1:19" s="60" customFormat="1" ht="13.5" x14ac:dyDescent="0.25">
      <c r="A311" s="54" t="s">
        <v>286</v>
      </c>
      <c r="B311" s="55">
        <v>3548</v>
      </c>
      <c r="C311" s="55">
        <v>2121447979</v>
      </c>
      <c r="D311" s="55">
        <v>597927</v>
      </c>
      <c r="E311" s="55">
        <v>475000</v>
      </c>
      <c r="F311" s="55">
        <v>1986</v>
      </c>
      <c r="G311" s="56">
        <v>0.57999999999999996</v>
      </c>
      <c r="H311" s="55">
        <v>35784</v>
      </c>
      <c r="I311" s="55">
        <v>13945851342</v>
      </c>
      <c r="J311" s="55">
        <v>389723</v>
      </c>
      <c r="K311" s="55">
        <v>320500</v>
      </c>
      <c r="L311" s="55">
        <v>41711</v>
      </c>
      <c r="M311" s="56">
        <v>1.21</v>
      </c>
      <c r="N311" s="57">
        <v>513000</v>
      </c>
      <c r="O311" s="57">
        <f t="shared" si="4"/>
        <v>191400300000</v>
      </c>
      <c r="P311" s="57">
        <v>373100</v>
      </c>
      <c r="Q311" s="57">
        <v>358800</v>
      </c>
      <c r="R311" s="57">
        <v>880000</v>
      </c>
      <c r="S311" s="62">
        <v>1.7</v>
      </c>
    </row>
    <row r="312" spans="1:19" s="60" customFormat="1" ht="13.5" x14ac:dyDescent="0.25">
      <c r="A312" s="54" t="s">
        <v>287</v>
      </c>
      <c r="B312" s="55">
        <v>2248</v>
      </c>
      <c r="C312" s="55">
        <v>1293971050</v>
      </c>
      <c r="D312" s="55">
        <v>575609</v>
      </c>
      <c r="E312" s="55">
        <v>480000</v>
      </c>
      <c r="F312" s="55">
        <v>1301</v>
      </c>
      <c r="G312" s="56">
        <v>0.38</v>
      </c>
      <c r="H312" s="55">
        <v>25062</v>
      </c>
      <c r="I312" s="55">
        <v>9398251514</v>
      </c>
      <c r="J312" s="55">
        <v>375000</v>
      </c>
      <c r="K312" s="55">
        <v>313000</v>
      </c>
      <c r="L312" s="55">
        <v>38384</v>
      </c>
      <c r="M312" s="56">
        <v>1.1100000000000001</v>
      </c>
      <c r="N312" s="57">
        <v>352000</v>
      </c>
      <c r="O312" s="57">
        <f t="shared" si="4"/>
        <v>129712000000</v>
      </c>
      <c r="P312" s="57">
        <v>368500</v>
      </c>
      <c r="Q312" s="57">
        <v>354300</v>
      </c>
      <c r="R312" s="57">
        <v>850000</v>
      </c>
      <c r="S312" s="62">
        <v>1.6</v>
      </c>
    </row>
    <row r="313" spans="1:19" s="60" customFormat="1" ht="13.5" x14ac:dyDescent="0.25">
      <c r="A313" s="54" t="s">
        <v>288</v>
      </c>
      <c r="B313" s="55">
        <v>2542</v>
      </c>
      <c r="C313" s="55">
        <v>1536160843</v>
      </c>
      <c r="D313" s="55">
        <v>604311</v>
      </c>
      <c r="E313" s="55">
        <v>497500</v>
      </c>
      <c r="F313" s="55">
        <v>1198</v>
      </c>
      <c r="G313" s="56">
        <v>0.35</v>
      </c>
      <c r="H313" s="55">
        <v>27400</v>
      </c>
      <c r="I313" s="55">
        <v>10651893140</v>
      </c>
      <c r="J313" s="55">
        <v>388755</v>
      </c>
      <c r="K313" s="55">
        <v>325000</v>
      </c>
      <c r="L313" s="55">
        <v>36195</v>
      </c>
      <c r="M313" s="56">
        <v>1.04</v>
      </c>
      <c r="N313" s="57">
        <v>352000</v>
      </c>
      <c r="O313" s="57">
        <f t="shared" si="4"/>
        <v>131718400000</v>
      </c>
      <c r="P313" s="57">
        <v>374200</v>
      </c>
      <c r="Q313" s="57">
        <v>363700</v>
      </c>
      <c r="R313" s="57">
        <v>850000</v>
      </c>
      <c r="S313" s="62">
        <v>1.7</v>
      </c>
    </row>
    <row r="314" spans="1:19" s="60" customFormat="1" ht="13.5" x14ac:dyDescent="0.25">
      <c r="A314" s="54" t="s">
        <v>289</v>
      </c>
      <c r="B314" s="55">
        <v>3263</v>
      </c>
      <c r="C314" s="55">
        <v>2104258286</v>
      </c>
      <c r="D314" s="55">
        <v>644884</v>
      </c>
      <c r="E314" s="55">
        <v>520000</v>
      </c>
      <c r="F314" s="55">
        <v>1685</v>
      </c>
      <c r="G314" s="56">
        <v>0.49</v>
      </c>
      <c r="H314" s="55">
        <v>35331</v>
      </c>
      <c r="I314" s="55">
        <v>14396960033</v>
      </c>
      <c r="J314" s="55">
        <v>407488</v>
      </c>
      <c r="K314" s="55">
        <v>335000</v>
      </c>
      <c r="L314" s="55">
        <v>37415</v>
      </c>
      <c r="M314" s="56">
        <v>1.07</v>
      </c>
      <c r="N314" s="57">
        <v>456000</v>
      </c>
      <c r="O314" s="57">
        <f t="shared" si="4"/>
        <v>176244000000</v>
      </c>
      <c r="P314" s="57">
        <v>386500</v>
      </c>
      <c r="Q314" s="57">
        <v>379300</v>
      </c>
      <c r="R314" s="57">
        <v>930000</v>
      </c>
      <c r="S314" s="62">
        <v>1.9</v>
      </c>
    </row>
    <row r="315" spans="1:19" s="60" customFormat="1" ht="13.5" x14ac:dyDescent="0.25">
      <c r="A315" s="54" t="s">
        <v>290</v>
      </c>
      <c r="B315" s="55">
        <v>3219</v>
      </c>
      <c r="C315" s="55">
        <v>2186483816</v>
      </c>
      <c r="D315" s="55">
        <v>679243</v>
      </c>
      <c r="E315" s="55">
        <v>550000</v>
      </c>
      <c r="F315" s="55">
        <v>2704</v>
      </c>
      <c r="G315" s="56">
        <v>0.8</v>
      </c>
      <c r="H315" s="55">
        <v>34052</v>
      </c>
      <c r="I315" s="55">
        <v>14652269895</v>
      </c>
      <c r="J315" s="55">
        <v>430291</v>
      </c>
      <c r="K315" s="55">
        <v>349740</v>
      </c>
      <c r="L315" s="55">
        <v>43445</v>
      </c>
      <c r="M315" s="56">
        <v>1.25</v>
      </c>
      <c r="N315" s="57">
        <v>463000</v>
      </c>
      <c r="O315" s="57">
        <f t="shared" si="4"/>
        <v>184088800000</v>
      </c>
      <c r="P315" s="57">
        <v>397600</v>
      </c>
      <c r="Q315" s="57">
        <v>395500</v>
      </c>
      <c r="R315" s="57">
        <v>1030000</v>
      </c>
      <c r="S315" s="62">
        <v>2.2000000000000002</v>
      </c>
    </row>
    <row r="316" spans="1:19" s="60" customFormat="1" ht="13.5" x14ac:dyDescent="0.25">
      <c r="A316" s="54" t="s">
        <v>291</v>
      </c>
      <c r="B316" s="55">
        <v>3562</v>
      </c>
      <c r="C316" s="55">
        <v>2422621563</v>
      </c>
      <c r="D316" s="55">
        <v>680129</v>
      </c>
      <c r="E316" s="55">
        <v>550000</v>
      </c>
      <c r="F316" s="55">
        <v>4081</v>
      </c>
      <c r="G316" s="56">
        <v>1.21</v>
      </c>
      <c r="H316" s="55">
        <v>36732</v>
      </c>
      <c r="I316" s="55">
        <v>16266336483</v>
      </c>
      <c r="J316" s="55">
        <v>442838</v>
      </c>
      <c r="K316" s="55">
        <v>360000</v>
      </c>
      <c r="L316" s="55">
        <v>52044</v>
      </c>
      <c r="M316" s="56">
        <v>1.5</v>
      </c>
      <c r="N316" s="57">
        <v>499000</v>
      </c>
      <c r="O316" s="58" t="s">
        <v>19</v>
      </c>
      <c r="P316" s="58" t="s">
        <v>19</v>
      </c>
      <c r="Q316" s="57">
        <v>408400</v>
      </c>
      <c r="R316" s="57">
        <v>1150000</v>
      </c>
      <c r="S316" s="62">
        <v>2.6</v>
      </c>
    </row>
    <row r="317" spans="1:19" s="60" customFormat="1" ht="13.5" x14ac:dyDescent="0.25">
      <c r="A317" s="54" t="s">
        <v>292</v>
      </c>
      <c r="B317" s="55">
        <v>3437</v>
      </c>
      <c r="C317" s="55">
        <v>2275460509</v>
      </c>
      <c r="D317" s="55">
        <v>662048</v>
      </c>
      <c r="E317" s="55">
        <v>534600</v>
      </c>
      <c r="F317" s="55">
        <v>6952</v>
      </c>
      <c r="G317" s="56">
        <v>2.11</v>
      </c>
      <c r="H317" s="55">
        <v>37480</v>
      </c>
      <c r="I317" s="55">
        <v>16409165305</v>
      </c>
      <c r="J317" s="55">
        <v>437811</v>
      </c>
      <c r="K317" s="55">
        <v>360000</v>
      </c>
      <c r="L317" s="55">
        <v>68990</v>
      </c>
      <c r="M317" s="56">
        <v>2.0099999999999998</v>
      </c>
      <c r="N317" s="57">
        <v>525000</v>
      </c>
      <c r="O317" s="58" t="s">
        <v>19</v>
      </c>
      <c r="P317" s="58" t="s">
        <v>19</v>
      </c>
      <c r="Q317" s="57">
        <v>413800</v>
      </c>
      <c r="R317" s="57">
        <v>1250000</v>
      </c>
      <c r="S317" s="62">
        <v>2.9</v>
      </c>
    </row>
    <row r="318" spans="1:19" s="60" customFormat="1" ht="13.5" x14ac:dyDescent="0.25">
      <c r="A318" s="54" t="s">
        <v>293</v>
      </c>
      <c r="B318" s="55">
        <v>2797</v>
      </c>
      <c r="C318" s="55">
        <v>1802377255</v>
      </c>
      <c r="D318" s="55">
        <v>644396</v>
      </c>
      <c r="E318" s="55">
        <v>515000</v>
      </c>
      <c r="F318" s="55">
        <v>8555</v>
      </c>
      <c r="G318" s="56">
        <v>2.68</v>
      </c>
      <c r="H318" s="55">
        <v>32555</v>
      </c>
      <c r="I318" s="55">
        <v>13743193191</v>
      </c>
      <c r="J318" s="55">
        <v>422153</v>
      </c>
      <c r="K318" s="55">
        <v>350000</v>
      </c>
      <c r="L318" s="55">
        <v>81080</v>
      </c>
      <c r="M318" s="56">
        <v>2.4</v>
      </c>
      <c r="N318" s="57">
        <v>454000</v>
      </c>
      <c r="O318" s="58" t="s">
        <v>19</v>
      </c>
      <c r="P318" s="58" t="s">
        <v>19</v>
      </c>
      <c r="Q318" s="57">
        <v>399200</v>
      </c>
      <c r="R318" s="57">
        <v>1300000</v>
      </c>
      <c r="S318" s="62">
        <v>3.2</v>
      </c>
    </row>
    <row r="319" spans="1:19" s="60" customFormat="1" ht="13.5" x14ac:dyDescent="0.25">
      <c r="A319" s="54" t="s">
        <v>294</v>
      </c>
      <c r="B319" s="55">
        <v>2894</v>
      </c>
      <c r="C319" s="55">
        <v>1825966865</v>
      </c>
      <c r="D319" s="55">
        <v>630949</v>
      </c>
      <c r="E319" s="55">
        <v>498000</v>
      </c>
      <c r="F319" s="55">
        <v>8865</v>
      </c>
      <c r="G319" s="56">
        <v>2.84</v>
      </c>
      <c r="H319" s="55">
        <v>33804</v>
      </c>
      <c r="I319" s="55">
        <v>14028695477</v>
      </c>
      <c r="J319" s="55">
        <v>415001</v>
      </c>
      <c r="K319" s="55">
        <v>343990</v>
      </c>
      <c r="L319" s="55">
        <v>83415</v>
      </c>
      <c r="M319" s="56">
        <v>2.4900000000000002</v>
      </c>
      <c r="N319" s="57">
        <v>474000</v>
      </c>
      <c r="O319" s="58" t="s">
        <v>19</v>
      </c>
      <c r="P319" s="58" t="s">
        <v>19</v>
      </c>
      <c r="Q319" s="57">
        <v>391700</v>
      </c>
      <c r="R319" s="57">
        <v>1280000</v>
      </c>
      <c r="S319" s="62">
        <v>3.2</v>
      </c>
    </row>
    <row r="320" spans="1:19" s="60" customFormat="1" ht="13.5" x14ac:dyDescent="0.25">
      <c r="A320" s="54" t="s">
        <v>295</v>
      </c>
      <c r="B320" s="55">
        <v>2912</v>
      </c>
      <c r="C320" s="55">
        <v>1731019684</v>
      </c>
      <c r="D320" s="55">
        <v>594443</v>
      </c>
      <c r="E320" s="55">
        <v>473375</v>
      </c>
      <c r="F320" s="55">
        <v>9481</v>
      </c>
      <c r="G320" s="56">
        <v>3.09</v>
      </c>
      <c r="H320" s="55">
        <v>31002</v>
      </c>
      <c r="I320" s="55">
        <v>12701205595</v>
      </c>
      <c r="J320" s="55">
        <v>409689</v>
      </c>
      <c r="K320" s="55">
        <v>340500</v>
      </c>
      <c r="L320" s="55">
        <v>87739</v>
      </c>
      <c r="M320" s="56">
        <v>2.66</v>
      </c>
      <c r="N320" s="57">
        <v>428000</v>
      </c>
      <c r="O320" s="58" t="s">
        <v>19</v>
      </c>
      <c r="P320" s="58" t="s">
        <v>19</v>
      </c>
      <c r="Q320" s="57">
        <v>383500</v>
      </c>
      <c r="R320" s="57">
        <v>1230000</v>
      </c>
      <c r="S320" s="62">
        <v>3.2</v>
      </c>
    </row>
    <row r="321" spans="1:20" s="60" customFormat="1" ht="13.5" x14ac:dyDescent="0.25">
      <c r="A321" s="54" t="s">
        <v>296</v>
      </c>
      <c r="B321" s="55">
        <v>2242</v>
      </c>
      <c r="C321" s="55">
        <v>1328312861</v>
      </c>
      <c r="D321" s="55">
        <v>592467</v>
      </c>
      <c r="E321" s="55">
        <v>470000</v>
      </c>
      <c r="F321" s="55">
        <v>9426</v>
      </c>
      <c r="G321" s="56">
        <v>3.15</v>
      </c>
      <c r="H321" s="55">
        <v>26186</v>
      </c>
      <c r="I321" s="55">
        <v>10575154165</v>
      </c>
      <c r="J321" s="55">
        <v>403847</v>
      </c>
      <c r="K321" s="55">
        <v>335000</v>
      </c>
      <c r="L321" s="55">
        <v>90505</v>
      </c>
      <c r="M321" s="56">
        <v>2.8</v>
      </c>
      <c r="N321" s="57">
        <v>371000</v>
      </c>
      <c r="O321" s="58" t="s">
        <v>19</v>
      </c>
      <c r="P321" s="58" t="s">
        <v>19</v>
      </c>
      <c r="Q321" s="58">
        <v>378800</v>
      </c>
      <c r="R321" s="57">
        <v>1220000</v>
      </c>
      <c r="S321" s="62">
        <v>3.3</v>
      </c>
      <c r="T321" s="70"/>
    </row>
    <row r="322" spans="1:20" s="60" customFormat="1" ht="13.5" x14ac:dyDescent="0.25">
      <c r="A322" s="54" t="s">
        <v>297</v>
      </c>
      <c r="B322" s="55">
        <v>2062</v>
      </c>
      <c r="C322" s="55">
        <v>1188146595</v>
      </c>
      <c r="D322" s="55">
        <v>576210</v>
      </c>
      <c r="E322" s="55">
        <v>465000</v>
      </c>
      <c r="F322" s="55">
        <v>8686</v>
      </c>
      <c r="G322" s="56">
        <v>3</v>
      </c>
      <c r="H322" s="55">
        <v>23084</v>
      </c>
      <c r="I322" s="55">
        <v>9221171711</v>
      </c>
      <c r="J322" s="55">
        <v>399461</v>
      </c>
      <c r="K322" s="55">
        <v>330000</v>
      </c>
      <c r="L322" s="55">
        <v>88863</v>
      </c>
      <c r="M322" s="56">
        <v>2.82</v>
      </c>
      <c r="N322" s="57">
        <v>325000</v>
      </c>
      <c r="O322" s="58" t="s">
        <v>19</v>
      </c>
      <c r="P322" s="58" t="s">
        <v>19</v>
      </c>
      <c r="Q322" s="58">
        <v>372600</v>
      </c>
      <c r="R322" s="57">
        <v>1120000</v>
      </c>
      <c r="S322" s="62">
        <v>3.3</v>
      </c>
      <c r="T322" s="70"/>
    </row>
    <row r="323" spans="1:20" s="60" customFormat="1" ht="13.5" x14ac:dyDescent="0.25">
      <c r="A323" s="54" t="s">
        <v>298</v>
      </c>
      <c r="B323" s="55">
        <v>2508</v>
      </c>
      <c r="C323" s="55">
        <v>1386603748</v>
      </c>
      <c r="D323" s="55">
        <v>552872</v>
      </c>
      <c r="E323" s="55">
        <v>450000</v>
      </c>
      <c r="F323" s="55">
        <v>7363</v>
      </c>
      <c r="G323" s="56">
        <v>2.62</v>
      </c>
      <c r="H323" s="55">
        <v>25071</v>
      </c>
      <c r="I323" s="55">
        <v>9976302570</v>
      </c>
      <c r="J323" s="55">
        <v>397922</v>
      </c>
      <c r="K323" s="55">
        <v>330925</v>
      </c>
      <c r="L323" s="55">
        <v>80872</v>
      </c>
      <c r="M323" s="56">
        <v>2.64</v>
      </c>
      <c r="N323" s="57">
        <v>327000</v>
      </c>
      <c r="O323" s="57">
        <f t="shared" ref="O323:O333" si="5">+N323*P323</f>
        <v>153722700000</v>
      </c>
      <c r="P323" s="57">
        <v>470100</v>
      </c>
      <c r="Q323" s="58">
        <v>366500</v>
      </c>
      <c r="R323" s="57">
        <v>960000</v>
      </c>
      <c r="S323" s="62">
        <v>2.9</v>
      </c>
      <c r="T323" s="70"/>
    </row>
    <row r="324" spans="1:20" s="60" customFormat="1" ht="13.5" x14ac:dyDescent="0.25">
      <c r="A324" s="54" t="s">
        <v>299</v>
      </c>
      <c r="B324" s="55">
        <v>1636</v>
      </c>
      <c r="C324" s="55">
        <v>910038344</v>
      </c>
      <c r="D324" s="55">
        <v>556258</v>
      </c>
      <c r="E324" s="55">
        <v>449990</v>
      </c>
      <c r="F324" s="55">
        <v>7159</v>
      </c>
      <c r="G324" s="56">
        <v>2.6</v>
      </c>
      <c r="H324" s="55">
        <v>18046</v>
      </c>
      <c r="I324" s="55">
        <v>6947344633</v>
      </c>
      <c r="J324" s="55">
        <v>384979</v>
      </c>
      <c r="K324" s="55">
        <v>318990</v>
      </c>
      <c r="L324" s="55">
        <v>79191</v>
      </c>
      <c r="M324" s="56">
        <v>2.63</v>
      </c>
      <c r="N324" s="57">
        <v>231000</v>
      </c>
      <c r="O324" s="57">
        <f t="shared" si="5"/>
        <v>107322600000</v>
      </c>
      <c r="P324" s="57">
        <v>464600</v>
      </c>
      <c r="Q324" s="58">
        <v>361200</v>
      </c>
      <c r="R324" s="57">
        <v>980000</v>
      </c>
      <c r="S324" s="62">
        <v>2.9</v>
      </c>
      <c r="T324" s="70"/>
    </row>
    <row r="325" spans="1:20" s="60" customFormat="1" ht="13.5" x14ac:dyDescent="0.25">
      <c r="A325" s="54" t="s">
        <v>300</v>
      </c>
      <c r="B325" s="55">
        <v>2133</v>
      </c>
      <c r="C325" s="55">
        <v>1146593611</v>
      </c>
      <c r="D325" s="55">
        <v>537549</v>
      </c>
      <c r="E325" s="55">
        <v>435882</v>
      </c>
      <c r="F325" s="55">
        <v>7031</v>
      </c>
      <c r="G325" s="56">
        <v>2.58</v>
      </c>
      <c r="H325" s="55">
        <v>23529</v>
      </c>
      <c r="I325" s="55">
        <v>9184272056</v>
      </c>
      <c r="J325" s="55">
        <v>390338</v>
      </c>
      <c r="K325" s="55">
        <v>325000</v>
      </c>
      <c r="L325" s="55">
        <v>76419</v>
      </c>
      <c r="M325" s="56">
        <v>2.57</v>
      </c>
      <c r="N325" s="57">
        <v>269000</v>
      </c>
      <c r="O325" s="57">
        <f t="shared" si="5"/>
        <v>124385600000</v>
      </c>
      <c r="P325" s="57">
        <v>462400</v>
      </c>
      <c r="Q325" s="58">
        <v>363600</v>
      </c>
      <c r="R325" s="57">
        <v>970000</v>
      </c>
      <c r="S325" s="62">
        <v>2.6</v>
      </c>
      <c r="T325" s="70"/>
    </row>
    <row r="326" spans="1:20" s="60" customFormat="1" ht="13.5" x14ac:dyDescent="0.25">
      <c r="A326" s="54" t="s">
        <v>301</v>
      </c>
      <c r="B326" s="55">
        <v>2777</v>
      </c>
      <c r="C326" s="55">
        <v>1568498404</v>
      </c>
      <c r="D326" s="55">
        <v>564817</v>
      </c>
      <c r="E326" s="55">
        <v>450000</v>
      </c>
      <c r="F326" s="55">
        <v>7905</v>
      </c>
      <c r="G326" s="56">
        <v>2.95</v>
      </c>
      <c r="H326" s="55">
        <v>30922</v>
      </c>
      <c r="I326" s="55">
        <v>12420364581</v>
      </c>
      <c r="J326" s="55">
        <v>401667</v>
      </c>
      <c r="K326" s="55">
        <v>330000</v>
      </c>
      <c r="L326" s="55">
        <v>77976</v>
      </c>
      <c r="M326" s="56">
        <v>2.65</v>
      </c>
      <c r="N326" s="57">
        <v>359000</v>
      </c>
      <c r="O326" s="57">
        <f t="shared" si="5"/>
        <v>174545800000</v>
      </c>
      <c r="P326" s="57">
        <v>486200</v>
      </c>
      <c r="Q326" s="58">
        <v>375400</v>
      </c>
      <c r="R326" s="57">
        <v>970000</v>
      </c>
      <c r="S326" s="62">
        <v>2.6</v>
      </c>
      <c r="T326" s="70"/>
    </row>
    <row r="327" spans="1:20" s="60" customFormat="1" ht="13.5" x14ac:dyDescent="0.25">
      <c r="A327" s="54" t="s">
        <v>302</v>
      </c>
      <c r="B327" s="55">
        <v>2554</v>
      </c>
      <c r="C327" s="55">
        <v>1509553386</v>
      </c>
      <c r="D327" s="55">
        <v>591054</v>
      </c>
      <c r="E327" s="55">
        <v>465000</v>
      </c>
      <c r="F327" s="55">
        <v>8126</v>
      </c>
      <c r="G327" s="56">
        <v>3.09</v>
      </c>
      <c r="H327" s="55">
        <v>28547</v>
      </c>
      <c r="I327" s="55">
        <v>11835705418</v>
      </c>
      <c r="J327" s="55">
        <v>414604</v>
      </c>
      <c r="K327" s="55">
        <v>337000</v>
      </c>
      <c r="L327" s="55">
        <v>78029</v>
      </c>
      <c r="M327" s="56">
        <v>2.7</v>
      </c>
      <c r="N327" s="57">
        <v>337000</v>
      </c>
      <c r="O327" s="57">
        <f t="shared" si="5"/>
        <v>169477300000</v>
      </c>
      <c r="P327" s="57">
        <v>502900</v>
      </c>
      <c r="Q327" s="58">
        <v>385900</v>
      </c>
      <c r="R327" s="57">
        <v>1040000</v>
      </c>
      <c r="S327" s="62">
        <v>2.9</v>
      </c>
      <c r="T327" s="70"/>
    </row>
    <row r="328" spans="1:20" s="60" customFormat="1" ht="13.5" x14ac:dyDescent="0.25">
      <c r="A328" s="54" t="s">
        <v>303</v>
      </c>
      <c r="B328" s="55">
        <v>3389</v>
      </c>
      <c r="C328" s="55">
        <v>2035934847</v>
      </c>
      <c r="D328" s="55">
        <v>600747</v>
      </c>
      <c r="E328" s="55">
        <v>463881</v>
      </c>
      <c r="F328" s="55">
        <v>8798</v>
      </c>
      <c r="G328" s="56">
        <v>3.37</v>
      </c>
      <c r="H328" s="55">
        <v>34450</v>
      </c>
      <c r="I328" s="55">
        <v>14690369499</v>
      </c>
      <c r="J328" s="55">
        <v>426425</v>
      </c>
      <c r="K328" s="55">
        <v>345000</v>
      </c>
      <c r="L328" s="55">
        <v>81985</v>
      </c>
      <c r="M328" s="56">
        <v>2.85</v>
      </c>
      <c r="N328" s="57">
        <v>408000</v>
      </c>
      <c r="O328" s="57">
        <f t="shared" si="5"/>
        <v>212527200000</v>
      </c>
      <c r="P328" s="57">
        <v>520900</v>
      </c>
      <c r="Q328" s="58">
        <v>396500</v>
      </c>
      <c r="R328" s="57">
        <v>1080000</v>
      </c>
      <c r="S328" s="84">
        <v>3.1</v>
      </c>
      <c r="T328" s="70"/>
    </row>
    <row r="329" spans="1:20" s="60" customFormat="1" ht="13.5" x14ac:dyDescent="0.25">
      <c r="A329" s="54" t="s">
        <v>304</v>
      </c>
      <c r="B329" s="55">
        <v>3197</v>
      </c>
      <c r="C329" s="55">
        <v>1946490487</v>
      </c>
      <c r="D329" s="55">
        <v>608849</v>
      </c>
      <c r="E329" s="55">
        <v>476451</v>
      </c>
      <c r="F329" s="55">
        <v>9488</v>
      </c>
      <c r="G329" s="56">
        <v>3.66</v>
      </c>
      <c r="H329" s="55">
        <v>34345</v>
      </c>
      <c r="I329" s="55">
        <v>14797352278</v>
      </c>
      <c r="J329" s="55">
        <v>430844</v>
      </c>
      <c r="K329" s="55">
        <v>347500</v>
      </c>
      <c r="L329" s="55">
        <v>89127</v>
      </c>
      <c r="M329" s="56">
        <v>3.13</v>
      </c>
      <c r="N329" s="57">
        <v>433000</v>
      </c>
      <c r="O329" s="57">
        <f t="shared" si="5"/>
        <v>232780800000</v>
      </c>
      <c r="P329" s="57">
        <v>537600</v>
      </c>
      <c r="Q329" s="58">
        <v>410100</v>
      </c>
      <c r="R329" s="57">
        <v>1070000</v>
      </c>
      <c r="S329" s="84">
        <v>3.1</v>
      </c>
      <c r="T329" s="70"/>
    </row>
    <row r="330" spans="1:20" s="60" customFormat="1" ht="13.5" x14ac:dyDescent="0.25">
      <c r="A330" s="54" t="s">
        <v>305</v>
      </c>
      <c r="B330" s="55">
        <v>2771</v>
      </c>
      <c r="C330" s="55">
        <v>1647086332</v>
      </c>
      <c r="D330" s="55">
        <v>594401</v>
      </c>
      <c r="E330" s="55">
        <v>460000</v>
      </c>
      <c r="F330" s="55">
        <v>9551</v>
      </c>
      <c r="G330" s="56">
        <v>3.69</v>
      </c>
      <c r="H330" s="55">
        <v>29810</v>
      </c>
      <c r="I330" s="55">
        <v>12717482547</v>
      </c>
      <c r="J330" s="55">
        <v>426617</v>
      </c>
      <c r="K330" s="55">
        <v>345000</v>
      </c>
      <c r="L330" s="55">
        <v>91547</v>
      </c>
      <c r="M330" s="56">
        <v>3.24</v>
      </c>
      <c r="N330" s="57">
        <v>372000</v>
      </c>
      <c r="O330" s="57">
        <f t="shared" si="5"/>
        <v>198052800000</v>
      </c>
      <c r="P330" s="57">
        <v>532400</v>
      </c>
      <c r="Q330" s="58">
        <v>405600</v>
      </c>
      <c r="R330" s="57">
        <v>1110000</v>
      </c>
      <c r="S330" s="84">
        <v>3.3</v>
      </c>
      <c r="T330" s="70"/>
    </row>
    <row r="331" spans="1:20" s="60" customFormat="1" ht="13.5" x14ac:dyDescent="0.25">
      <c r="A331" s="54" t="s">
        <v>306</v>
      </c>
      <c r="B331" s="55">
        <v>2931</v>
      </c>
      <c r="C331" s="55">
        <v>1689209367</v>
      </c>
      <c r="D331" s="55">
        <v>576325</v>
      </c>
      <c r="E331" s="55">
        <v>454500</v>
      </c>
      <c r="F331" s="55">
        <v>9843</v>
      </c>
      <c r="G331" s="56">
        <v>3.8</v>
      </c>
      <c r="H331" s="55">
        <v>31532</v>
      </c>
      <c r="I331" s="55">
        <v>13256428229</v>
      </c>
      <c r="J331" s="55">
        <v>420411</v>
      </c>
      <c r="K331" s="55">
        <v>340000</v>
      </c>
      <c r="L331" s="55">
        <v>95389</v>
      </c>
      <c r="M331" s="56">
        <v>3.4</v>
      </c>
      <c r="N331" s="57">
        <v>401000</v>
      </c>
      <c r="O331" s="57">
        <f t="shared" si="5"/>
        <v>211968600000</v>
      </c>
      <c r="P331" s="57">
        <v>528600</v>
      </c>
      <c r="Q331" s="58">
        <v>404200</v>
      </c>
      <c r="R331" s="57">
        <v>1100000</v>
      </c>
      <c r="S331" s="66">
        <v>3.3</v>
      </c>
      <c r="T331" s="70"/>
    </row>
    <row r="332" spans="1:20" s="60" customFormat="1" ht="13.5" x14ac:dyDescent="0.25">
      <c r="A332" s="54" t="s">
        <v>307</v>
      </c>
      <c r="B332" s="55">
        <v>2394</v>
      </c>
      <c r="C332" s="55">
        <v>1389947902</v>
      </c>
      <c r="D332" s="55">
        <v>580596</v>
      </c>
      <c r="E332" s="55">
        <v>450000</v>
      </c>
      <c r="F332" s="55">
        <v>10148</v>
      </c>
      <c r="G332" s="56">
        <v>3.98</v>
      </c>
      <c r="H332" s="55">
        <v>26467</v>
      </c>
      <c r="I332" s="55">
        <v>11005898111</v>
      </c>
      <c r="J332" s="55">
        <v>415834</v>
      </c>
      <c r="K332" s="55">
        <v>338000</v>
      </c>
      <c r="L332" s="55">
        <v>99185</v>
      </c>
      <c r="M332" s="56">
        <v>3.59</v>
      </c>
      <c r="N332" s="57">
        <v>348000</v>
      </c>
      <c r="O332" s="57">
        <f t="shared" si="5"/>
        <v>179985600000</v>
      </c>
      <c r="P332" s="57">
        <v>517200</v>
      </c>
      <c r="Q332" s="58">
        <v>392700</v>
      </c>
      <c r="R332" s="57">
        <v>1130000</v>
      </c>
      <c r="S332" s="66">
        <v>3.4</v>
      </c>
      <c r="T332" s="70"/>
    </row>
    <row r="333" spans="1:20" s="60" customFormat="1" ht="13.5" x14ac:dyDescent="0.25">
      <c r="A333" s="54" t="s">
        <v>308</v>
      </c>
      <c r="B333" s="55">
        <v>2331</v>
      </c>
      <c r="C333" s="55">
        <v>1295235340</v>
      </c>
      <c r="D333" s="55">
        <v>555656</v>
      </c>
      <c r="E333" s="55">
        <v>436000</v>
      </c>
      <c r="F333" s="55">
        <v>9844</v>
      </c>
      <c r="G333" s="56">
        <v>3.85</v>
      </c>
      <c r="H333" s="55">
        <v>24721</v>
      </c>
      <c r="I333" s="55">
        <v>10095313529</v>
      </c>
      <c r="J333" s="55">
        <v>408369</v>
      </c>
      <c r="K333" s="55">
        <v>330000</v>
      </c>
      <c r="L333" s="55">
        <v>101561</v>
      </c>
      <c r="M333" s="56">
        <v>3.69</v>
      </c>
      <c r="N333" s="57">
        <v>332000</v>
      </c>
      <c r="O333" s="57">
        <f t="shared" si="5"/>
        <v>170648000000</v>
      </c>
      <c r="P333" s="57">
        <v>514000</v>
      </c>
      <c r="Q333" s="58">
        <v>391600</v>
      </c>
      <c r="R333" s="57">
        <v>1150000</v>
      </c>
      <c r="S333" s="66">
        <v>3.6</v>
      </c>
      <c r="T333" s="70"/>
    </row>
    <row r="334" spans="1:20" s="60" customFormat="1" ht="13.5" x14ac:dyDescent="0.25">
      <c r="A334" s="54" t="s">
        <v>309</v>
      </c>
      <c r="B334" s="55">
        <v>2085</v>
      </c>
      <c r="C334" s="55">
        <v>1117468460</v>
      </c>
      <c r="D334" s="55">
        <v>535956</v>
      </c>
      <c r="E334" s="55">
        <v>422000</v>
      </c>
      <c r="F334" s="55">
        <v>9216</v>
      </c>
      <c r="G334" s="56">
        <v>3.6</v>
      </c>
      <c r="H334" s="55">
        <v>22886</v>
      </c>
      <c r="I334" s="55">
        <v>9194643585</v>
      </c>
      <c r="J334" s="55">
        <v>401758</v>
      </c>
      <c r="K334" s="55">
        <v>325000</v>
      </c>
      <c r="L334" s="55">
        <v>100890</v>
      </c>
      <c r="M334" s="56">
        <v>3.67</v>
      </c>
      <c r="N334" s="57">
        <v>300000</v>
      </c>
      <c r="O334" s="57">
        <f>+N334*P334</f>
        <v>153360000000</v>
      </c>
      <c r="P334" s="57">
        <v>511200</v>
      </c>
      <c r="Q334" s="57">
        <v>387800</v>
      </c>
      <c r="R334" s="57">
        <v>1130000</v>
      </c>
      <c r="S334" s="66">
        <v>3.5</v>
      </c>
      <c r="T334" s="70"/>
    </row>
    <row r="335" spans="1:20" s="60" customFormat="1" ht="13.5" x14ac:dyDescent="0.25">
      <c r="A335" s="54" t="s">
        <v>310</v>
      </c>
      <c r="B335" s="55">
        <v>2308</v>
      </c>
      <c r="C335" s="55">
        <v>1265615903</v>
      </c>
      <c r="D335" s="55">
        <v>548360</v>
      </c>
      <c r="E335" s="55">
        <v>440000</v>
      </c>
      <c r="F335" s="55">
        <v>7612</v>
      </c>
      <c r="G335" s="56">
        <v>2.99</v>
      </c>
      <c r="H335" s="55">
        <v>23481</v>
      </c>
      <c r="I335" s="55">
        <v>9628712333</v>
      </c>
      <c r="J335" s="55">
        <v>410063</v>
      </c>
      <c r="K335" s="55">
        <v>335000</v>
      </c>
      <c r="L335" s="55">
        <v>92025</v>
      </c>
      <c r="M335" s="56">
        <v>3.36</v>
      </c>
      <c r="N335" s="57">
        <v>297000</v>
      </c>
      <c r="O335" s="57">
        <f t="shared" ref="O335:O358" si="6">+N335*P335</f>
        <v>148381200000</v>
      </c>
      <c r="P335" s="57">
        <v>499600</v>
      </c>
      <c r="Q335" s="57">
        <v>381400</v>
      </c>
      <c r="R335" s="57">
        <v>990000</v>
      </c>
      <c r="S335" s="66">
        <v>3.1</v>
      </c>
      <c r="T335" s="70"/>
    </row>
    <row r="336" spans="1:20" s="60" customFormat="1" ht="13.5" x14ac:dyDescent="0.25">
      <c r="A336" s="54" t="s">
        <v>311</v>
      </c>
      <c r="B336" s="55">
        <v>1773</v>
      </c>
      <c r="C336" s="55">
        <v>954773034</v>
      </c>
      <c r="D336" s="55">
        <v>538507</v>
      </c>
      <c r="E336" s="55">
        <v>427000</v>
      </c>
      <c r="F336" s="55">
        <v>7494</v>
      </c>
      <c r="G336" s="56">
        <v>2.93</v>
      </c>
      <c r="H336" s="55">
        <v>19358</v>
      </c>
      <c r="I336" s="55">
        <v>7634245249</v>
      </c>
      <c r="J336" s="55">
        <v>394371</v>
      </c>
      <c r="K336" s="55">
        <v>324909</v>
      </c>
      <c r="L336" s="55">
        <v>93042</v>
      </c>
      <c r="M336" s="56">
        <v>3.38</v>
      </c>
      <c r="N336" s="57">
        <v>234000</v>
      </c>
      <c r="O336" s="57">
        <f t="shared" si="6"/>
        <v>115830000000</v>
      </c>
      <c r="P336" s="57">
        <v>495000</v>
      </c>
      <c r="Q336" s="57">
        <v>378600</v>
      </c>
      <c r="R336" s="57">
        <v>1010000</v>
      </c>
      <c r="S336" s="66">
        <v>3</v>
      </c>
      <c r="T336" s="70"/>
    </row>
    <row r="337" spans="1:20" s="60" customFormat="1" ht="13.5" x14ac:dyDescent="0.25">
      <c r="A337" s="54" t="s">
        <v>312</v>
      </c>
      <c r="B337" s="55">
        <v>2283</v>
      </c>
      <c r="C337" s="55">
        <v>1250540368</v>
      </c>
      <c r="D337" s="55">
        <v>547761</v>
      </c>
      <c r="E337" s="55">
        <v>439000</v>
      </c>
      <c r="F337" s="55">
        <v>8017</v>
      </c>
      <c r="G337" s="56">
        <v>3.12</v>
      </c>
      <c r="H337" s="55">
        <v>24064</v>
      </c>
      <c r="I337" s="55">
        <v>9673592498</v>
      </c>
      <c r="J337" s="55">
        <v>401994</v>
      </c>
      <c r="K337" s="55">
        <v>332500</v>
      </c>
      <c r="L337" s="55">
        <v>96528</v>
      </c>
      <c r="M337" s="56">
        <v>3.5</v>
      </c>
      <c r="N337" s="57">
        <v>271000</v>
      </c>
      <c r="O337" s="57">
        <f t="shared" si="6"/>
        <v>136313000000</v>
      </c>
      <c r="P337" s="57">
        <v>503000</v>
      </c>
      <c r="Q337" s="57">
        <v>383800</v>
      </c>
      <c r="R337" s="57">
        <v>1060000</v>
      </c>
      <c r="S337" s="66">
        <v>2.9</v>
      </c>
      <c r="T337" s="70"/>
    </row>
    <row r="338" spans="1:20" s="60" customFormat="1" ht="13.5" x14ac:dyDescent="0.25">
      <c r="A338" s="54" t="s">
        <v>313</v>
      </c>
      <c r="B338" s="55">
        <v>2776</v>
      </c>
      <c r="C338" s="55">
        <v>1571251704</v>
      </c>
      <c r="D338" s="55">
        <v>566012</v>
      </c>
      <c r="E338" s="55">
        <v>443558</v>
      </c>
      <c r="F338" s="55">
        <v>8966</v>
      </c>
      <c r="G338" s="56">
        <v>3.49</v>
      </c>
      <c r="H338" s="55">
        <v>28611</v>
      </c>
      <c r="I338" s="55">
        <v>11873164975</v>
      </c>
      <c r="J338" s="55">
        <v>414986</v>
      </c>
      <c r="K338" s="55">
        <v>336590</v>
      </c>
      <c r="L338" s="55">
        <v>101888</v>
      </c>
      <c r="M338" s="56">
        <v>3.72</v>
      </c>
      <c r="N338" s="57">
        <v>325000</v>
      </c>
      <c r="O338" s="57">
        <f t="shared" si="6"/>
        <v>169325000000</v>
      </c>
      <c r="P338" s="57">
        <v>521000</v>
      </c>
      <c r="Q338" s="57">
        <v>392900</v>
      </c>
      <c r="R338" s="57">
        <v>1110000</v>
      </c>
      <c r="S338" s="66">
        <v>3.2</v>
      </c>
      <c r="T338" s="70"/>
    </row>
    <row r="339" spans="1:20" s="60" customFormat="1" ht="13.5" x14ac:dyDescent="0.25">
      <c r="A339" s="54" t="s">
        <v>314</v>
      </c>
      <c r="B339" s="55">
        <v>2937</v>
      </c>
      <c r="C339" s="57">
        <v>1743056304</v>
      </c>
      <c r="D339" s="55">
        <v>593481</v>
      </c>
      <c r="E339" s="55">
        <v>460000</v>
      </c>
      <c r="F339" s="55">
        <v>10296</v>
      </c>
      <c r="G339" s="56">
        <v>3.96</v>
      </c>
      <c r="H339" s="57">
        <v>30785</v>
      </c>
      <c r="I339" s="57">
        <v>13232876169</v>
      </c>
      <c r="J339" s="57">
        <v>429848</v>
      </c>
      <c r="K339" s="57">
        <v>340000</v>
      </c>
      <c r="L339" s="57">
        <v>108003</v>
      </c>
      <c r="M339" s="24">
        <v>3.92</v>
      </c>
      <c r="N339" s="57">
        <v>360000</v>
      </c>
      <c r="O339" s="57">
        <f t="shared" si="6"/>
        <v>196632000000</v>
      </c>
      <c r="P339" s="57">
        <v>546200</v>
      </c>
      <c r="Q339" s="57">
        <v>406600</v>
      </c>
      <c r="R339" s="57">
        <v>1200000</v>
      </c>
      <c r="S339" s="66">
        <v>3.5</v>
      </c>
      <c r="T339" s="93"/>
    </row>
    <row r="340" spans="1:20" s="60" customFormat="1" ht="13.5" x14ac:dyDescent="0.25">
      <c r="A340" s="54" t="s">
        <v>315</v>
      </c>
      <c r="B340" s="55">
        <v>3165</v>
      </c>
      <c r="C340" s="57">
        <v>1873849043</v>
      </c>
      <c r="D340" s="55">
        <v>592053</v>
      </c>
      <c r="E340" s="55">
        <v>455000</v>
      </c>
      <c r="F340" s="55">
        <v>11702</v>
      </c>
      <c r="G340" s="56">
        <v>4.54</v>
      </c>
      <c r="H340" s="57">
        <v>33401</v>
      </c>
      <c r="I340" s="57">
        <v>14715799624</v>
      </c>
      <c r="J340" s="57">
        <v>440579</v>
      </c>
      <c r="K340" s="57">
        <v>345000</v>
      </c>
      <c r="L340" s="57">
        <v>116705</v>
      </c>
      <c r="M340" s="24">
        <v>4.25</v>
      </c>
      <c r="N340" s="57">
        <v>405000</v>
      </c>
      <c r="O340" s="57">
        <f t="shared" si="6"/>
        <v>224977500000</v>
      </c>
      <c r="P340" s="57">
        <v>555500</v>
      </c>
      <c r="Q340" s="57">
        <v>417200</v>
      </c>
      <c r="R340" s="57">
        <v>1280000</v>
      </c>
      <c r="S340" s="66">
        <v>3.7</v>
      </c>
      <c r="T340" s="93"/>
    </row>
    <row r="341" spans="1:20" s="60" customFormat="1" ht="13.5" x14ac:dyDescent="0.25">
      <c r="A341" s="54" t="s">
        <v>316</v>
      </c>
      <c r="B341" s="55">
        <v>2797</v>
      </c>
      <c r="C341" s="57">
        <v>1603141865</v>
      </c>
      <c r="D341" s="57">
        <v>573164</v>
      </c>
      <c r="E341" s="57">
        <v>448625</v>
      </c>
      <c r="F341" s="57">
        <v>12155</v>
      </c>
      <c r="G341" s="69">
        <v>4.7699999999999996</v>
      </c>
      <c r="H341" s="57">
        <v>29866</v>
      </c>
      <c r="I341" s="57">
        <v>12761386024</v>
      </c>
      <c r="J341" s="57">
        <v>427288</v>
      </c>
      <c r="K341" s="57">
        <v>345000</v>
      </c>
      <c r="L341" s="57">
        <v>122665</v>
      </c>
      <c r="M341" s="24">
        <v>4.53</v>
      </c>
      <c r="N341" s="57">
        <v>376000</v>
      </c>
      <c r="O341" s="57">
        <f t="shared" si="6"/>
        <v>212590400000</v>
      </c>
      <c r="P341" s="57">
        <v>565400</v>
      </c>
      <c r="Q341" s="57">
        <v>426900</v>
      </c>
      <c r="R341" s="57">
        <v>1320000</v>
      </c>
      <c r="S341" s="66">
        <v>4.0999999999999996</v>
      </c>
      <c r="T341" s="93"/>
    </row>
    <row r="342" spans="1:20" s="60" customFormat="1" ht="13.5" x14ac:dyDescent="0.25">
      <c r="A342" s="54" t="s">
        <v>317</v>
      </c>
      <c r="B342" s="55">
        <v>2743</v>
      </c>
      <c r="C342" s="57">
        <v>1567582750</v>
      </c>
      <c r="D342" s="57">
        <v>571484</v>
      </c>
      <c r="E342" s="57">
        <v>445000</v>
      </c>
      <c r="F342" s="57">
        <v>12099</v>
      </c>
      <c r="G342" s="69">
        <v>4.76</v>
      </c>
      <c r="H342" s="57">
        <v>30397</v>
      </c>
      <c r="I342" s="57">
        <v>13107784127</v>
      </c>
      <c r="J342" s="57">
        <v>431219</v>
      </c>
      <c r="K342" s="57">
        <v>345000</v>
      </c>
      <c r="L342" s="57">
        <v>124287</v>
      </c>
      <c r="M342" s="24">
        <v>4.58</v>
      </c>
      <c r="N342" s="57">
        <v>390000</v>
      </c>
      <c r="O342" s="57">
        <f t="shared" si="6"/>
        <v>217698000000</v>
      </c>
      <c r="P342" s="57">
        <v>558200</v>
      </c>
      <c r="Q342" s="57">
        <v>421400</v>
      </c>
      <c r="R342" s="57">
        <v>1340000</v>
      </c>
      <c r="S342" s="66">
        <v>4.0999999999999996</v>
      </c>
      <c r="T342" s="93"/>
    </row>
    <row r="343" spans="1:20" s="60" customFormat="1" ht="13.5" x14ac:dyDescent="0.25">
      <c r="A343" s="54" t="s">
        <v>318</v>
      </c>
      <c r="B343" s="55">
        <v>2714</v>
      </c>
      <c r="C343" s="57">
        <v>1548766183</v>
      </c>
      <c r="D343" s="57">
        <v>570658</v>
      </c>
      <c r="E343" s="57">
        <v>435000</v>
      </c>
      <c r="F343" s="57">
        <v>11860</v>
      </c>
      <c r="G343" s="69">
        <v>4.6900000000000004</v>
      </c>
      <c r="H343" s="57">
        <v>29176</v>
      </c>
      <c r="I343" s="57">
        <v>12304934070</v>
      </c>
      <c r="J343" s="57">
        <v>421748</v>
      </c>
      <c r="K343" s="57">
        <v>339000</v>
      </c>
      <c r="L343" s="57">
        <v>126578</v>
      </c>
      <c r="M343" s="24">
        <v>4.7</v>
      </c>
      <c r="N343" s="57">
        <v>379000</v>
      </c>
      <c r="O343" s="57">
        <f t="shared" si="6"/>
        <v>206971900000</v>
      </c>
      <c r="P343" s="57">
        <v>546100</v>
      </c>
      <c r="Q343" s="57">
        <v>414200</v>
      </c>
      <c r="R343" s="57">
        <v>1370000</v>
      </c>
      <c r="S343" s="66">
        <v>4.2</v>
      </c>
      <c r="T343" s="93"/>
    </row>
    <row r="344" spans="1:20" s="60" customFormat="1" ht="13.5" x14ac:dyDescent="0.25">
      <c r="A344" s="54" t="s">
        <v>319</v>
      </c>
      <c r="B344" s="55">
        <v>2303</v>
      </c>
      <c r="C344" s="57">
        <v>1277122989</v>
      </c>
      <c r="D344" s="57">
        <v>554547</v>
      </c>
      <c r="E344" s="57">
        <v>425000</v>
      </c>
      <c r="F344" s="57">
        <v>11590</v>
      </c>
      <c r="G344" s="69">
        <v>4.5999999999999996</v>
      </c>
      <c r="H344" s="57">
        <v>26268</v>
      </c>
      <c r="I344" s="57">
        <v>10914447892</v>
      </c>
      <c r="J344" s="57">
        <v>415503</v>
      </c>
      <c r="K344" s="57">
        <v>336500</v>
      </c>
      <c r="L344" s="57">
        <v>126673</v>
      </c>
      <c r="M344" s="24">
        <v>4.71</v>
      </c>
      <c r="N344" s="57">
        <v>330000</v>
      </c>
      <c r="O344" s="57">
        <f t="shared" si="6"/>
        <v>176913000000</v>
      </c>
      <c r="P344" s="57">
        <v>536100</v>
      </c>
      <c r="Q344" s="57">
        <v>406700</v>
      </c>
      <c r="R344" s="57">
        <v>1360000</v>
      </c>
      <c r="S344" s="66">
        <v>4.3</v>
      </c>
      <c r="T344" s="93"/>
    </row>
    <row r="345" spans="1:20" s="60" customFormat="1" ht="13.5" x14ac:dyDescent="0.25">
      <c r="A345" s="54" t="s">
        <v>320</v>
      </c>
      <c r="B345" s="55">
        <v>2512</v>
      </c>
      <c r="C345" s="57">
        <v>1398330208</v>
      </c>
      <c r="D345" s="57">
        <v>556660</v>
      </c>
      <c r="E345" s="57">
        <v>430000</v>
      </c>
      <c r="F345" s="57">
        <v>11072</v>
      </c>
      <c r="G345" s="69">
        <v>4.37</v>
      </c>
      <c r="H345" s="57">
        <v>27582</v>
      </c>
      <c r="I345" s="57">
        <v>11593425631</v>
      </c>
      <c r="J345" s="57">
        <v>420325</v>
      </c>
      <c r="K345" s="57">
        <v>335000</v>
      </c>
      <c r="L345" s="57">
        <v>127249</v>
      </c>
      <c r="M345" s="24">
        <v>4.6900000000000004</v>
      </c>
      <c r="N345" s="57">
        <v>348000</v>
      </c>
      <c r="O345" s="57">
        <f t="shared" si="6"/>
        <v>187780800000</v>
      </c>
      <c r="P345" s="57">
        <v>539600</v>
      </c>
      <c r="Q345" s="57">
        <v>406800</v>
      </c>
      <c r="R345" s="57">
        <v>1370000</v>
      </c>
      <c r="S345" s="66">
        <v>4.2</v>
      </c>
      <c r="T345" s="93"/>
    </row>
    <row r="346" spans="1:20" s="60" customFormat="1" ht="13.5" x14ac:dyDescent="0.25">
      <c r="A346" s="54" t="s">
        <v>321</v>
      </c>
      <c r="B346" s="55">
        <v>2294</v>
      </c>
      <c r="C346" s="57">
        <v>1273748368</v>
      </c>
      <c r="D346" s="57">
        <v>555252</v>
      </c>
      <c r="E346" s="57">
        <v>431027</v>
      </c>
      <c r="F346" s="57">
        <v>10114</v>
      </c>
      <c r="G346" s="69">
        <v>3.96</v>
      </c>
      <c r="H346" s="57">
        <v>24833</v>
      </c>
      <c r="I346" s="57">
        <v>10435110280</v>
      </c>
      <c r="J346" s="57">
        <v>420211</v>
      </c>
      <c r="K346" s="57">
        <v>333000</v>
      </c>
      <c r="L346" s="57">
        <v>123911</v>
      </c>
      <c r="M346" s="24">
        <v>4.54</v>
      </c>
      <c r="N346" s="57">
        <v>315000</v>
      </c>
      <c r="O346" s="57">
        <f t="shared" si="6"/>
        <v>169155000000</v>
      </c>
      <c r="P346" s="57">
        <v>537000</v>
      </c>
      <c r="Q346" s="57">
        <v>404400</v>
      </c>
      <c r="R346" s="57">
        <v>1330000</v>
      </c>
      <c r="S346" s="66">
        <v>3.8</v>
      </c>
      <c r="T346" s="93"/>
    </row>
    <row r="347" spans="1:20" s="60" customFormat="1" ht="13.5" x14ac:dyDescent="0.25">
      <c r="A347" s="54" t="s">
        <v>322</v>
      </c>
      <c r="B347" s="55">
        <v>2505</v>
      </c>
      <c r="C347" s="57">
        <v>1419897704</v>
      </c>
      <c r="D347" s="57">
        <v>566825</v>
      </c>
      <c r="E347" s="57">
        <v>445000</v>
      </c>
      <c r="F347" s="57">
        <v>8567</v>
      </c>
      <c r="G347" s="69">
        <v>3.34</v>
      </c>
      <c r="H347" s="57">
        <v>26792</v>
      </c>
      <c r="I347" s="57">
        <v>11438012198</v>
      </c>
      <c r="J347" s="57">
        <v>426918</v>
      </c>
      <c r="K347" s="57">
        <v>340000</v>
      </c>
      <c r="L347" s="57">
        <v>112658</v>
      </c>
      <c r="M347" s="24">
        <v>4.08</v>
      </c>
      <c r="N347" s="57">
        <v>329000</v>
      </c>
      <c r="O347" s="57">
        <f t="shared" si="6"/>
        <v>175949200000</v>
      </c>
      <c r="P347" s="57">
        <v>534800</v>
      </c>
      <c r="Q347" s="57">
        <v>403700</v>
      </c>
      <c r="R347" s="57">
        <v>1140000</v>
      </c>
      <c r="S347" s="66">
        <v>3.2</v>
      </c>
      <c r="T347" s="93"/>
    </row>
    <row r="348" spans="1:20" s="60" customFormat="1" ht="13.5" x14ac:dyDescent="0.25">
      <c r="A348" s="54" t="s">
        <v>323</v>
      </c>
      <c r="B348" s="55">
        <v>1834</v>
      </c>
      <c r="C348" s="57">
        <v>980712208</v>
      </c>
      <c r="D348" s="57">
        <v>534739</v>
      </c>
      <c r="E348" s="57">
        <v>410000</v>
      </c>
      <c r="F348" s="57">
        <v>9259</v>
      </c>
      <c r="G348" s="69">
        <v>3.6</v>
      </c>
      <c r="H348" s="57">
        <v>19762</v>
      </c>
      <c r="I348" s="57">
        <v>7981509578</v>
      </c>
      <c r="J348" s="57">
        <v>403881</v>
      </c>
      <c r="K348" s="57">
        <v>326000</v>
      </c>
      <c r="L348" s="57">
        <v>118254</v>
      </c>
      <c r="M348" s="24">
        <v>4.28</v>
      </c>
      <c r="N348" s="57">
        <v>240000</v>
      </c>
      <c r="O348" s="57">
        <f t="shared" si="6"/>
        <v>127416000000</v>
      </c>
      <c r="P348" s="57">
        <v>530900</v>
      </c>
      <c r="Q348" s="57">
        <v>393400</v>
      </c>
      <c r="R348" s="57">
        <v>1180000</v>
      </c>
      <c r="S348" s="66">
        <v>3.5</v>
      </c>
      <c r="T348" s="93"/>
    </row>
    <row r="349" spans="1:20" s="60" customFormat="1" ht="13.5" x14ac:dyDescent="0.25">
      <c r="A349" s="54" t="s">
        <v>324</v>
      </c>
      <c r="B349" s="55">
        <v>1966</v>
      </c>
      <c r="C349" s="57">
        <v>1100942555</v>
      </c>
      <c r="D349" s="57">
        <v>559991</v>
      </c>
      <c r="E349" s="57">
        <v>426577</v>
      </c>
      <c r="F349" s="57">
        <v>9900</v>
      </c>
      <c r="G349" s="69">
        <v>3.89</v>
      </c>
      <c r="H349" s="57">
        <v>23107</v>
      </c>
      <c r="I349" s="57">
        <v>9392409077</v>
      </c>
      <c r="J349" s="57">
        <v>406474</v>
      </c>
      <c r="K349" s="57">
        <v>328000</v>
      </c>
      <c r="L349" s="57">
        <v>122445</v>
      </c>
      <c r="M349" s="24">
        <v>4.4400000000000004</v>
      </c>
      <c r="N349" s="57">
        <v>257000</v>
      </c>
      <c r="O349" s="57">
        <f t="shared" si="6"/>
        <v>136775400000</v>
      </c>
      <c r="P349" s="57">
        <v>532200</v>
      </c>
      <c r="Q349" s="57">
        <v>396800</v>
      </c>
      <c r="R349" s="57">
        <v>1230000</v>
      </c>
      <c r="S349" s="66">
        <v>3.5</v>
      </c>
      <c r="T349" s="93"/>
    </row>
    <row r="350" spans="1:20" s="60" customFormat="1" ht="13.5" x14ac:dyDescent="0.25">
      <c r="A350" s="54" t="s">
        <v>325</v>
      </c>
      <c r="B350" s="55">
        <v>2591</v>
      </c>
      <c r="C350" s="57">
        <v>1505237405</v>
      </c>
      <c r="D350" s="57">
        <v>580948</v>
      </c>
      <c r="E350" s="57">
        <v>439000</v>
      </c>
      <c r="F350" s="57">
        <v>11255</v>
      </c>
      <c r="G350" s="69">
        <v>4.45</v>
      </c>
      <c r="H350" s="57">
        <v>28051</v>
      </c>
      <c r="I350" s="57">
        <v>11934660041</v>
      </c>
      <c r="J350" s="57">
        <v>425462</v>
      </c>
      <c r="K350" s="57">
        <v>339000</v>
      </c>
      <c r="L350" s="57">
        <v>130212</v>
      </c>
      <c r="M350" s="24">
        <v>4.7300000000000004</v>
      </c>
      <c r="N350" s="57">
        <v>315000</v>
      </c>
      <c r="O350" s="57">
        <f t="shared" si="6"/>
        <v>171297000000</v>
      </c>
      <c r="P350" s="57">
        <v>543800</v>
      </c>
      <c r="Q350" s="57">
        <v>403100</v>
      </c>
      <c r="R350" s="57">
        <v>1330000</v>
      </c>
      <c r="S350" s="66">
        <v>4</v>
      </c>
      <c r="T350" s="93"/>
    </row>
    <row r="351" spans="1:20" s="60" customFormat="1" ht="13.5" x14ac:dyDescent="0.25">
      <c r="A351" s="54" t="s">
        <v>326</v>
      </c>
      <c r="B351" s="55">
        <v>2616</v>
      </c>
      <c r="C351" s="57">
        <v>1527022101</v>
      </c>
      <c r="D351" s="57">
        <v>583724</v>
      </c>
      <c r="E351" s="57">
        <v>445000</v>
      </c>
      <c r="F351" s="57">
        <v>13001</v>
      </c>
      <c r="G351" s="69">
        <v>5.19</v>
      </c>
      <c r="H351" s="57">
        <v>29747</v>
      </c>
      <c r="I351" s="57">
        <v>12768755813</v>
      </c>
      <c r="J351" s="57">
        <v>429245</v>
      </c>
      <c r="K351" s="57">
        <v>337500</v>
      </c>
      <c r="L351" s="57">
        <v>140169</v>
      </c>
      <c r="M351" s="24">
        <v>5.1100000000000003</v>
      </c>
      <c r="N351" s="57">
        <v>349000</v>
      </c>
      <c r="O351" s="57">
        <f t="shared" si="6"/>
        <v>194916500000</v>
      </c>
      <c r="P351" s="57">
        <v>558500</v>
      </c>
      <c r="Q351" s="57">
        <v>414000</v>
      </c>
      <c r="R351" s="57">
        <v>1450000</v>
      </c>
      <c r="S351" s="66">
        <v>4.4000000000000004</v>
      </c>
      <c r="T351" s="93"/>
    </row>
    <row r="352" spans="1:20" s="60" customFormat="1" ht="13.5" x14ac:dyDescent="0.25">
      <c r="A352" s="54" t="s">
        <v>327</v>
      </c>
      <c r="B352" s="58">
        <v>3079</v>
      </c>
      <c r="C352" s="57">
        <v>1794004853</v>
      </c>
      <c r="D352" s="57">
        <v>582658</v>
      </c>
      <c r="E352" s="57">
        <v>441318</v>
      </c>
      <c r="F352" s="57">
        <v>14436</v>
      </c>
      <c r="G352" s="69">
        <v>5.78</v>
      </c>
      <c r="H352" s="57">
        <v>33451</v>
      </c>
      <c r="I352" s="57">
        <v>14461388804</v>
      </c>
      <c r="J352" s="57">
        <v>432315</v>
      </c>
      <c r="K352" s="57">
        <v>339990</v>
      </c>
      <c r="L352" s="57">
        <v>149873</v>
      </c>
      <c r="M352" s="24">
        <v>5.46</v>
      </c>
      <c r="N352" s="57">
        <v>390000</v>
      </c>
      <c r="O352" s="57">
        <f t="shared" si="6"/>
        <v>220935000000</v>
      </c>
      <c r="P352" s="57">
        <v>566500</v>
      </c>
      <c r="Q352" s="58">
        <v>423700</v>
      </c>
      <c r="R352" s="57">
        <v>1540000</v>
      </c>
      <c r="S352" s="59">
        <v>4.5999999999999996</v>
      </c>
      <c r="T352" s="93"/>
    </row>
    <row r="353" spans="1:20" s="60" customFormat="1" ht="13.5" x14ac:dyDescent="0.25">
      <c r="A353" s="54" t="s">
        <v>328</v>
      </c>
      <c r="B353" s="58">
        <v>2970</v>
      </c>
      <c r="C353" s="57">
        <v>1733918233</v>
      </c>
      <c r="D353" s="57">
        <v>583810</v>
      </c>
      <c r="E353" s="57">
        <v>441950</v>
      </c>
      <c r="F353" s="57">
        <v>14814</v>
      </c>
      <c r="G353" s="69">
        <v>5.9</v>
      </c>
      <c r="H353" s="57">
        <v>32169</v>
      </c>
      <c r="I353" s="57">
        <v>14226665406</v>
      </c>
      <c r="J353" s="57">
        <v>442247</v>
      </c>
      <c r="K353" s="57">
        <v>345000</v>
      </c>
      <c r="L353" s="57">
        <v>154337</v>
      </c>
      <c r="M353" s="24">
        <v>5.59</v>
      </c>
      <c r="N353" s="57">
        <v>391000</v>
      </c>
      <c r="O353" s="57">
        <f t="shared" si="6"/>
        <v>225450600000</v>
      </c>
      <c r="P353" s="57">
        <v>576600</v>
      </c>
      <c r="Q353" s="58">
        <v>432700</v>
      </c>
      <c r="R353" s="57">
        <v>1550000</v>
      </c>
      <c r="S353" s="59">
        <v>4.7</v>
      </c>
      <c r="T353" s="93"/>
    </row>
    <row r="354" spans="1:20" s="60" customFormat="1" ht="13.5" x14ac:dyDescent="0.25">
      <c r="A354" s="54" t="s">
        <v>329</v>
      </c>
      <c r="B354" s="58">
        <v>2686</v>
      </c>
      <c r="C354" s="57">
        <v>1527961812</v>
      </c>
      <c r="D354" s="57">
        <v>568861</v>
      </c>
      <c r="E354" s="57">
        <v>430000</v>
      </c>
      <c r="F354" s="57">
        <v>14729</v>
      </c>
      <c r="G354" s="69">
        <v>5.88</v>
      </c>
      <c r="H354" s="57">
        <v>31592</v>
      </c>
      <c r="I354" s="57">
        <v>13602900944</v>
      </c>
      <c r="J354" s="57">
        <v>430580</v>
      </c>
      <c r="K354" s="57">
        <v>339000</v>
      </c>
      <c r="L354" s="57">
        <v>157282</v>
      </c>
      <c r="M354" s="24">
        <v>5.68</v>
      </c>
      <c r="N354" s="57">
        <v>389000</v>
      </c>
      <c r="O354" s="57">
        <f t="shared" si="6"/>
        <v>219823900000</v>
      </c>
      <c r="P354" s="57">
        <v>565100</v>
      </c>
      <c r="Q354" s="58">
        <v>425700</v>
      </c>
      <c r="R354" s="57">
        <v>1550000</v>
      </c>
      <c r="S354" s="59">
        <v>4.5999999999999996</v>
      </c>
      <c r="T354" s="93"/>
    </row>
    <row r="355" spans="1:20" s="60" customFormat="1" ht="13.5" x14ac:dyDescent="0.25">
      <c r="A355" s="54" t="s">
        <v>518</v>
      </c>
      <c r="B355" s="58">
        <v>2726</v>
      </c>
      <c r="C355" s="57">
        <v>1578817312</v>
      </c>
      <c r="D355" s="57">
        <v>579169</v>
      </c>
      <c r="E355" s="57">
        <v>438995</v>
      </c>
      <c r="F355" s="57">
        <v>14183</v>
      </c>
      <c r="G355" s="69">
        <v>5.66</v>
      </c>
      <c r="H355" s="57">
        <v>30100</v>
      </c>
      <c r="I355" s="57">
        <v>12722570636</v>
      </c>
      <c r="J355" s="57">
        <v>422676</v>
      </c>
      <c r="K355" s="57">
        <v>335000</v>
      </c>
      <c r="L355" s="57">
        <v>154936</v>
      </c>
      <c r="M355" s="24">
        <v>5.58</v>
      </c>
      <c r="N355" s="57">
        <v>376000</v>
      </c>
      <c r="O355" s="57">
        <f t="shared" si="6"/>
        <v>210860800000</v>
      </c>
      <c r="P355" s="57">
        <v>560800</v>
      </c>
      <c r="Q355" s="58">
        <v>422400</v>
      </c>
      <c r="R355" s="57">
        <v>1530000</v>
      </c>
      <c r="S355" s="59">
        <v>4.5999999999999996</v>
      </c>
      <c r="T355" s="93"/>
    </row>
    <row r="356" spans="1:20" s="60" customFormat="1" ht="13.5" x14ac:dyDescent="0.25">
      <c r="A356" s="54" t="s">
        <v>519</v>
      </c>
      <c r="B356" s="58">
        <v>2622</v>
      </c>
      <c r="C356" s="57">
        <v>1422905744</v>
      </c>
      <c r="D356" s="57">
        <v>542679</v>
      </c>
      <c r="E356" s="57">
        <v>415000</v>
      </c>
      <c r="F356" s="57">
        <v>13612</v>
      </c>
      <c r="G356" s="69">
        <v>5.37</v>
      </c>
      <c r="H356" s="57">
        <v>28071</v>
      </c>
      <c r="I356" s="57">
        <v>11658290769</v>
      </c>
      <c r="J356" s="57">
        <v>415314</v>
      </c>
      <c r="K356" s="57">
        <v>330000</v>
      </c>
      <c r="L356" s="57">
        <v>151559</v>
      </c>
      <c r="M356" s="24">
        <v>5.42</v>
      </c>
      <c r="N356" s="57">
        <v>355000</v>
      </c>
      <c r="O356" s="57">
        <f t="shared" si="6"/>
        <v>194788500000</v>
      </c>
      <c r="P356" s="57">
        <v>548700</v>
      </c>
      <c r="Q356" s="58">
        <v>412300</v>
      </c>
      <c r="R356" s="57">
        <v>1530000</v>
      </c>
      <c r="S356" s="59">
        <v>4.5</v>
      </c>
      <c r="T356" s="93"/>
    </row>
    <row r="357" spans="1:20" s="60" customFormat="1" ht="13.5" x14ac:dyDescent="0.25">
      <c r="A357" s="54" t="s">
        <v>520</v>
      </c>
      <c r="B357" s="58">
        <v>2405</v>
      </c>
      <c r="C357" s="57">
        <v>1414048914</v>
      </c>
      <c r="D357" s="57">
        <v>587962</v>
      </c>
      <c r="E357" s="57">
        <v>437000</v>
      </c>
      <c r="F357" s="57">
        <v>13330</v>
      </c>
      <c r="G357" s="69">
        <v>5.28</v>
      </c>
      <c r="H357" s="57">
        <v>27769</v>
      </c>
      <c r="I357" s="57">
        <v>11710908855</v>
      </c>
      <c r="J357" s="57">
        <v>421725</v>
      </c>
      <c r="K357" s="57">
        <v>330000</v>
      </c>
      <c r="L357" s="57">
        <v>151365</v>
      </c>
      <c r="M357" s="24">
        <v>5.41</v>
      </c>
      <c r="N357" s="57">
        <v>359000</v>
      </c>
      <c r="O357" s="57">
        <f t="shared" si="6"/>
        <v>199604000000</v>
      </c>
      <c r="P357" s="57">
        <v>556000</v>
      </c>
      <c r="Q357" s="58">
        <v>414900</v>
      </c>
      <c r="R357" s="57">
        <v>1520000</v>
      </c>
      <c r="S357" s="59">
        <v>4.4000000000000004</v>
      </c>
      <c r="T357" s="93"/>
    </row>
    <row r="358" spans="1:20" s="60" customFormat="1" ht="13.5" x14ac:dyDescent="0.25">
      <c r="A358" s="54" t="s">
        <v>521</v>
      </c>
      <c r="B358" s="58">
        <v>2054</v>
      </c>
      <c r="C358" s="57">
        <v>1161828457</v>
      </c>
      <c r="D358" s="57">
        <v>565641</v>
      </c>
      <c r="E358" s="57">
        <v>425000</v>
      </c>
      <c r="F358" s="57">
        <v>12056</v>
      </c>
      <c r="G358" s="69">
        <v>4.8099999999999996</v>
      </c>
      <c r="H358" s="57">
        <v>22950</v>
      </c>
      <c r="I358" s="57">
        <v>9544029962</v>
      </c>
      <c r="J358" s="57">
        <v>415861</v>
      </c>
      <c r="K358" s="57">
        <v>330000</v>
      </c>
      <c r="L358" s="57">
        <v>143935</v>
      </c>
      <c r="M358" s="24">
        <v>5.18</v>
      </c>
      <c r="N358" s="57">
        <v>295000</v>
      </c>
      <c r="O358" s="57">
        <f t="shared" si="6"/>
        <v>162220500000</v>
      </c>
      <c r="P358" s="57">
        <v>549900</v>
      </c>
      <c r="Q358" s="58">
        <v>410000</v>
      </c>
      <c r="R358" s="57">
        <v>1440000</v>
      </c>
      <c r="S358" s="59">
        <v>4.2</v>
      </c>
      <c r="T358" s="93"/>
    </row>
    <row r="359" spans="1:20" s="60" customFormat="1" ht="13.5" x14ac:dyDescent="0.25">
      <c r="A359" s="54"/>
      <c r="B359" s="92"/>
      <c r="C359" s="92"/>
      <c r="D359" s="92"/>
      <c r="E359" s="92"/>
      <c r="F359" s="92"/>
      <c r="G359" s="92"/>
      <c r="H359" s="92"/>
      <c r="I359" s="92"/>
      <c r="J359" s="92"/>
      <c r="K359" s="92"/>
      <c r="L359" s="92"/>
      <c r="M359" s="92"/>
      <c r="N359" s="92"/>
      <c r="O359" s="57"/>
      <c r="P359" s="57"/>
      <c r="Q359" s="58"/>
      <c r="R359" s="57"/>
      <c r="S359" s="59"/>
      <c r="T359" s="70"/>
    </row>
    <row r="360" spans="1:20" s="32" customFormat="1" ht="15" customHeight="1" x14ac:dyDescent="0.25">
      <c r="A360" s="97" t="s">
        <v>330</v>
      </c>
      <c r="B360" s="97"/>
      <c r="C360" s="97"/>
      <c r="D360" s="97"/>
      <c r="E360" s="97"/>
      <c r="F360" s="97"/>
      <c r="G360" s="97"/>
      <c r="H360" s="97"/>
      <c r="I360" s="97"/>
      <c r="J360" s="97"/>
      <c r="K360" s="97"/>
      <c r="L360" s="97"/>
      <c r="M360" s="97"/>
      <c r="N360" s="97"/>
      <c r="O360" s="97"/>
      <c r="P360" s="97"/>
      <c r="Q360" s="97"/>
      <c r="R360" s="97"/>
      <c r="S360" s="97"/>
      <c r="T360" s="31"/>
    </row>
    <row r="361" spans="1:20" s="32" customFormat="1" ht="15" customHeight="1" x14ac:dyDescent="0.25">
      <c r="A361" s="97" t="s">
        <v>331</v>
      </c>
      <c r="B361" s="97"/>
      <c r="C361" s="97"/>
      <c r="D361" s="97"/>
      <c r="E361" s="97"/>
      <c r="F361" s="97"/>
      <c r="G361" s="97"/>
      <c r="H361" s="97"/>
      <c r="I361" s="97"/>
      <c r="J361" s="97"/>
      <c r="K361" s="97"/>
      <c r="L361" s="97"/>
      <c r="M361" s="97"/>
      <c r="N361" s="97"/>
      <c r="O361" s="97"/>
      <c r="P361" s="97"/>
      <c r="Q361" s="97"/>
      <c r="R361" s="97"/>
      <c r="S361" s="97"/>
      <c r="T361" s="33"/>
    </row>
    <row r="362" spans="1:20" s="32" customFormat="1" ht="14.25" x14ac:dyDescent="0.25">
      <c r="A362" s="35"/>
      <c r="B362" s="34"/>
      <c r="C362" s="34"/>
      <c r="D362" s="34"/>
      <c r="E362" s="34"/>
      <c r="F362" s="34"/>
      <c r="G362" s="36"/>
      <c r="H362" s="34"/>
      <c r="I362" s="37"/>
      <c r="J362" s="37"/>
      <c r="K362" s="33"/>
      <c r="L362" s="38"/>
      <c r="M362" s="39"/>
      <c r="N362" s="38"/>
      <c r="O362" s="39"/>
      <c r="P362" s="39"/>
      <c r="Q362" s="39"/>
      <c r="R362" s="33"/>
      <c r="S362" s="33"/>
      <c r="T362" s="33"/>
    </row>
    <row r="363" spans="1:20" s="32" customFormat="1" ht="14.25" x14ac:dyDescent="0.25">
      <c r="A363" s="35"/>
      <c r="B363" s="34"/>
      <c r="C363" s="34"/>
      <c r="D363" s="34"/>
      <c r="E363" s="34"/>
      <c r="F363" s="34"/>
      <c r="G363" s="36"/>
      <c r="H363" s="34"/>
      <c r="I363" s="37"/>
      <c r="J363" s="37"/>
      <c r="K363" s="33"/>
      <c r="L363" s="38"/>
      <c r="M363" s="39"/>
      <c r="N363" s="40"/>
      <c r="O363" s="39"/>
      <c r="P363" s="39"/>
      <c r="Q363" s="39"/>
      <c r="R363" s="33"/>
      <c r="S363" s="33"/>
      <c r="T363" s="33"/>
    </row>
    <row r="364" spans="1:20" s="32" customFormat="1" ht="14.25" x14ac:dyDescent="0.25">
      <c r="A364" s="41" t="s">
        <v>332</v>
      </c>
      <c r="B364" s="34"/>
      <c r="C364" s="34"/>
      <c r="D364" s="34"/>
      <c r="E364" s="34"/>
      <c r="F364" s="34"/>
      <c r="G364" s="36"/>
      <c r="H364" s="34"/>
      <c r="I364" s="37"/>
      <c r="J364" s="37"/>
      <c r="K364" s="33"/>
      <c r="L364" s="38"/>
      <c r="M364" s="39"/>
      <c r="N364" s="40"/>
      <c r="O364" s="39"/>
      <c r="P364" s="39"/>
      <c r="Q364" s="39"/>
      <c r="R364" s="33"/>
      <c r="S364" s="33"/>
      <c r="T364" s="33"/>
    </row>
    <row r="365" spans="1:20" s="32" customFormat="1" ht="14.25" x14ac:dyDescent="0.25">
      <c r="A365" s="41" t="s">
        <v>333</v>
      </c>
      <c r="B365" s="34"/>
      <c r="C365" s="34"/>
      <c r="D365" s="34"/>
      <c r="E365" s="34"/>
      <c r="F365" s="34"/>
      <c r="G365" s="36"/>
      <c r="H365" s="34"/>
      <c r="I365" s="37"/>
      <c r="J365" s="37"/>
      <c r="K365" s="33"/>
      <c r="L365" s="38"/>
      <c r="M365" s="39"/>
      <c r="N365" s="40"/>
      <c r="O365" s="39"/>
      <c r="P365" s="39"/>
      <c r="Q365" s="39"/>
      <c r="R365" s="33"/>
      <c r="S365" s="33"/>
      <c r="T365" s="33"/>
    </row>
    <row r="366" spans="1:20" s="32" customFormat="1" ht="14.25" x14ac:dyDescent="0.25">
      <c r="A366" s="41" t="s">
        <v>334</v>
      </c>
      <c r="B366" s="34"/>
      <c r="C366" s="34"/>
      <c r="D366" s="34"/>
      <c r="E366" s="34"/>
      <c r="F366" s="34"/>
      <c r="G366" s="36"/>
      <c r="H366" s="34"/>
      <c r="I366" s="37"/>
      <c r="J366" s="37"/>
      <c r="K366" s="33"/>
      <c r="L366" s="38"/>
      <c r="M366" s="39"/>
      <c r="N366" s="38"/>
      <c r="O366" s="39"/>
      <c r="P366" s="39"/>
      <c r="Q366" s="39"/>
      <c r="R366" s="33"/>
      <c r="S366" s="33"/>
      <c r="T366" s="33"/>
    </row>
    <row r="367" spans="1:20" s="32" customFormat="1" ht="14.25" x14ac:dyDescent="0.25">
      <c r="A367" s="41" t="s">
        <v>335</v>
      </c>
      <c r="B367" s="34"/>
      <c r="C367" s="34"/>
      <c r="D367" s="34"/>
      <c r="E367" s="34"/>
      <c r="F367" s="34"/>
      <c r="G367" s="36"/>
      <c r="H367" s="34"/>
      <c r="I367" s="37"/>
      <c r="J367" s="37"/>
      <c r="K367" s="33"/>
      <c r="L367" s="38"/>
      <c r="M367" s="39"/>
      <c r="N367" s="38"/>
      <c r="O367" s="39"/>
      <c r="P367" s="39"/>
      <c r="Q367" s="39"/>
      <c r="R367" s="33"/>
      <c r="S367" s="33"/>
      <c r="T367" s="33"/>
    </row>
    <row r="368" spans="1:20" s="32" customFormat="1" ht="14.25" x14ac:dyDescent="0.25">
      <c r="A368" s="42" t="s">
        <v>336</v>
      </c>
      <c r="B368" s="34"/>
      <c r="C368" s="34"/>
      <c r="D368" s="34"/>
      <c r="E368" s="34"/>
      <c r="F368" s="34"/>
      <c r="G368" s="36"/>
      <c r="H368" s="34"/>
      <c r="I368" s="37"/>
      <c r="J368" s="37"/>
      <c r="K368" s="33"/>
      <c r="L368" s="38"/>
      <c r="M368" s="39"/>
      <c r="N368" s="38"/>
      <c r="O368" s="39"/>
      <c r="P368" s="39"/>
      <c r="Q368" s="39"/>
      <c r="R368" s="33"/>
      <c r="S368" s="33"/>
      <c r="T368" s="33"/>
    </row>
    <row r="369" spans="1:20" x14ac:dyDescent="0.2">
      <c r="A369" s="19"/>
      <c r="B369" s="20"/>
      <c r="F369" s="20"/>
      <c r="H369" s="20"/>
      <c r="I369" s="22"/>
      <c r="J369" s="22"/>
      <c r="K369" s="28"/>
      <c r="L369" s="29"/>
      <c r="M369" s="30"/>
      <c r="N369" s="29"/>
      <c r="O369" s="30"/>
      <c r="P369" s="30"/>
      <c r="Q369" s="30"/>
      <c r="R369" s="28"/>
      <c r="S369" s="28"/>
      <c r="T369" s="28"/>
    </row>
    <row r="370" spans="1:20" x14ac:dyDescent="0.2">
      <c r="A370" s="19"/>
      <c r="B370" s="20"/>
      <c r="F370" s="20"/>
      <c r="H370" s="20"/>
      <c r="I370" s="22"/>
      <c r="J370" s="22"/>
      <c r="K370" s="28"/>
      <c r="L370" s="29"/>
      <c r="M370" s="30"/>
      <c r="N370" s="29"/>
      <c r="O370" s="30"/>
      <c r="P370" s="30"/>
      <c r="Q370" s="30"/>
      <c r="R370" s="28"/>
      <c r="S370" s="28"/>
      <c r="T370" s="28"/>
    </row>
    <row r="371" spans="1:20" x14ac:dyDescent="0.2">
      <c r="A371" s="19"/>
      <c r="B371" s="20"/>
      <c r="F371" s="20"/>
      <c r="H371" s="20"/>
      <c r="I371" s="22"/>
      <c r="J371" s="22"/>
      <c r="K371" s="28"/>
      <c r="L371" s="29"/>
      <c r="M371" s="30"/>
      <c r="N371" s="29"/>
      <c r="O371" s="30"/>
      <c r="P371" s="30"/>
      <c r="Q371" s="30"/>
      <c r="R371" s="28"/>
      <c r="S371" s="28"/>
      <c r="T371" s="28"/>
    </row>
    <row r="372" spans="1:20" x14ac:dyDescent="0.2">
      <c r="A372" s="19"/>
      <c r="B372" s="20"/>
      <c r="F372" s="20"/>
      <c r="H372" s="20"/>
      <c r="I372" s="22"/>
      <c r="J372" s="22"/>
      <c r="K372" s="28"/>
      <c r="L372" s="29"/>
      <c r="M372" s="30"/>
      <c r="N372" s="29"/>
      <c r="O372" s="30"/>
      <c r="P372" s="30"/>
      <c r="Q372" s="30"/>
      <c r="R372" s="28"/>
      <c r="S372" s="28"/>
      <c r="T372" s="28"/>
    </row>
    <row r="373" spans="1:20" x14ac:dyDescent="0.2">
      <c r="A373" s="19"/>
      <c r="B373" s="20"/>
      <c r="F373" s="20"/>
      <c r="H373" s="20"/>
      <c r="I373" s="22"/>
      <c r="J373" s="22"/>
      <c r="K373" s="28"/>
      <c r="L373" s="29"/>
      <c r="M373" s="30"/>
      <c r="N373" s="29"/>
      <c r="O373" s="30"/>
      <c r="P373" s="30"/>
      <c r="Q373" s="30"/>
      <c r="R373" s="28"/>
      <c r="S373" s="28"/>
      <c r="T373" s="28"/>
    </row>
    <row r="374" spans="1:20" x14ac:dyDescent="0.2">
      <c r="A374" s="19"/>
      <c r="B374" s="20"/>
      <c r="F374" s="20"/>
      <c r="H374" s="20"/>
      <c r="I374" s="22"/>
      <c r="J374" s="22"/>
      <c r="K374" s="22"/>
      <c r="L374" s="22"/>
      <c r="M374" s="22"/>
      <c r="N374" s="20"/>
      <c r="O374" s="30"/>
      <c r="P374" s="30"/>
      <c r="Q374" s="30"/>
    </row>
    <row r="375" spans="1:20" x14ac:dyDescent="0.2">
      <c r="A375" s="19"/>
      <c r="B375" s="20"/>
      <c r="F375" s="20"/>
      <c r="H375" s="20"/>
      <c r="I375" s="22"/>
      <c r="J375" s="22"/>
      <c r="K375" s="22"/>
      <c r="L375" s="22"/>
      <c r="M375" s="22"/>
      <c r="N375" s="20"/>
      <c r="O375" s="20"/>
    </row>
    <row r="376" spans="1:20" x14ac:dyDescent="0.2">
      <c r="A376" s="19"/>
      <c r="B376" s="20"/>
      <c r="F376" s="20"/>
      <c r="H376" s="20"/>
      <c r="I376" s="22"/>
      <c r="J376" s="22"/>
      <c r="K376" s="22"/>
      <c r="L376" s="22"/>
      <c r="M376" s="22"/>
      <c r="N376" s="20"/>
      <c r="O376" s="20"/>
    </row>
    <row r="377" spans="1:20" x14ac:dyDescent="0.2">
      <c r="A377" s="19"/>
      <c r="B377" s="20"/>
      <c r="F377" s="20"/>
      <c r="H377" s="20"/>
      <c r="I377" s="22"/>
      <c r="J377" s="22"/>
      <c r="K377" s="22"/>
      <c r="L377" s="22"/>
      <c r="M377" s="22"/>
      <c r="N377" s="20"/>
      <c r="O377" s="20"/>
    </row>
    <row r="378" spans="1:20" x14ac:dyDescent="0.2">
      <c r="A378" s="19"/>
      <c r="B378" s="20"/>
      <c r="F378" s="20"/>
      <c r="H378" s="20"/>
      <c r="I378" s="22"/>
      <c r="J378" s="22"/>
      <c r="K378" s="22"/>
      <c r="L378" s="22"/>
      <c r="M378" s="22"/>
      <c r="N378" s="20"/>
      <c r="O378" s="20"/>
    </row>
    <row r="379" spans="1:20" x14ac:dyDescent="0.2">
      <c r="A379" s="19"/>
      <c r="B379" s="20"/>
      <c r="F379" s="20"/>
      <c r="H379" s="20"/>
      <c r="I379" s="22"/>
      <c r="J379" s="22"/>
      <c r="K379" s="22"/>
      <c r="L379" s="22"/>
      <c r="M379" s="22"/>
      <c r="N379" s="20"/>
      <c r="O379" s="20"/>
    </row>
    <row r="380" spans="1:20" x14ac:dyDescent="0.2">
      <c r="A380" s="19"/>
      <c r="B380" s="20"/>
      <c r="F380" s="20"/>
      <c r="H380" s="20"/>
      <c r="I380" s="22"/>
      <c r="J380" s="22"/>
      <c r="K380" s="22"/>
      <c r="L380" s="22"/>
      <c r="M380" s="22"/>
      <c r="N380" s="20"/>
      <c r="O380" s="20"/>
    </row>
    <row r="381" spans="1:20" x14ac:dyDescent="0.2">
      <c r="A381" s="19"/>
      <c r="B381" s="20"/>
      <c r="F381" s="20"/>
      <c r="H381" s="20"/>
      <c r="I381" s="22"/>
      <c r="J381" s="22"/>
      <c r="K381" s="22"/>
      <c r="L381" s="22"/>
      <c r="M381" s="22"/>
      <c r="N381" s="20"/>
      <c r="O381" s="20"/>
    </row>
    <row r="382" spans="1:20" x14ac:dyDescent="0.2">
      <c r="A382" s="19"/>
      <c r="B382" s="20"/>
      <c r="F382" s="20"/>
      <c r="H382" s="20"/>
      <c r="I382" s="22"/>
      <c r="J382" s="22"/>
      <c r="K382" s="22"/>
      <c r="L382" s="22"/>
      <c r="M382" s="22"/>
      <c r="N382" s="20"/>
      <c r="O382" s="20"/>
    </row>
    <row r="383" spans="1:20" x14ac:dyDescent="0.2">
      <c r="A383" s="19"/>
      <c r="B383" s="20"/>
      <c r="F383" s="20"/>
      <c r="H383" s="20"/>
      <c r="I383" s="22"/>
      <c r="J383" s="22"/>
      <c r="K383" s="22"/>
      <c r="L383" s="22"/>
      <c r="M383" s="22"/>
      <c r="N383" s="20"/>
      <c r="O383" s="20"/>
    </row>
    <row r="384" spans="1:20" x14ac:dyDescent="0.2">
      <c r="A384" s="19"/>
      <c r="B384" s="20"/>
      <c r="F384" s="20"/>
      <c r="H384" s="20"/>
      <c r="I384" s="22"/>
      <c r="J384" s="22"/>
      <c r="K384" s="22"/>
      <c r="L384" s="22"/>
      <c r="M384" s="22"/>
      <c r="N384" s="20"/>
      <c r="O384" s="20"/>
    </row>
    <row r="385" spans="1:15" x14ac:dyDescent="0.2">
      <c r="A385" s="19"/>
      <c r="B385" s="20"/>
      <c r="F385" s="20"/>
      <c r="G385" s="21"/>
      <c r="H385" s="22"/>
      <c r="I385" s="22"/>
      <c r="J385" s="22"/>
      <c r="K385" s="22"/>
      <c r="L385" s="22"/>
      <c r="M385" s="22"/>
      <c r="N385" s="20"/>
      <c r="O385" s="20"/>
    </row>
    <row r="386" spans="1:15" x14ac:dyDescent="0.2">
      <c r="A386" s="19"/>
      <c r="B386" s="20"/>
      <c r="F386" s="20"/>
      <c r="G386" s="21"/>
      <c r="H386" s="22"/>
      <c r="I386" s="22"/>
      <c r="J386" s="22"/>
      <c r="K386" s="22"/>
      <c r="L386" s="22"/>
      <c r="M386" s="22"/>
      <c r="N386" s="20"/>
      <c r="O386" s="20"/>
    </row>
    <row r="387" spans="1:15" x14ac:dyDescent="0.2">
      <c r="A387" s="19"/>
      <c r="B387" s="20"/>
      <c r="F387" s="20"/>
      <c r="G387" s="21"/>
      <c r="H387" s="22"/>
      <c r="I387" s="22"/>
      <c r="J387" s="22"/>
      <c r="K387" s="22"/>
      <c r="L387" s="22"/>
      <c r="M387" s="22"/>
      <c r="N387" s="20"/>
      <c r="O387" s="20"/>
    </row>
    <row r="388" spans="1:15" x14ac:dyDescent="0.2">
      <c r="A388" s="19"/>
      <c r="B388" s="20"/>
      <c r="F388" s="20"/>
      <c r="G388" s="21"/>
      <c r="H388" s="22"/>
      <c r="I388" s="22"/>
      <c r="J388" s="22"/>
      <c r="K388" s="22"/>
      <c r="L388" s="22"/>
      <c r="M388" s="22"/>
      <c r="N388" s="20"/>
      <c r="O388" s="20"/>
    </row>
    <row r="389" spans="1:15" x14ac:dyDescent="0.2">
      <c r="A389" s="19"/>
      <c r="B389" s="20"/>
      <c r="F389" s="20"/>
      <c r="G389" s="21"/>
      <c r="H389" s="22"/>
      <c r="I389" s="22"/>
      <c r="J389" s="22"/>
      <c r="K389" s="22"/>
      <c r="L389" s="22"/>
      <c r="M389" s="22"/>
      <c r="N389" s="20"/>
      <c r="O389" s="20"/>
    </row>
    <row r="390" spans="1:15" x14ac:dyDescent="0.2">
      <c r="A390" s="19"/>
      <c r="B390" s="20"/>
      <c r="F390" s="20"/>
      <c r="G390" s="21"/>
      <c r="H390" s="22"/>
      <c r="I390" s="22"/>
      <c r="J390" s="22"/>
      <c r="K390" s="22"/>
      <c r="L390" s="22"/>
      <c r="M390" s="22"/>
      <c r="N390" s="20"/>
      <c r="O390" s="20"/>
    </row>
    <row r="391" spans="1:15" x14ac:dyDescent="0.2">
      <c r="A391" s="19"/>
      <c r="B391" s="20"/>
      <c r="F391" s="20"/>
      <c r="G391" s="21"/>
      <c r="H391" s="22"/>
      <c r="I391" s="22"/>
      <c r="J391" s="22"/>
      <c r="K391" s="22"/>
      <c r="L391" s="22"/>
      <c r="M391" s="22"/>
      <c r="N391" s="20"/>
      <c r="O391" s="20"/>
    </row>
    <row r="392" spans="1:15" x14ac:dyDescent="0.2">
      <c r="A392" s="19"/>
      <c r="B392" s="20"/>
      <c r="F392" s="20"/>
      <c r="G392" s="21"/>
      <c r="H392" s="22"/>
      <c r="I392" s="22"/>
      <c r="J392" s="22"/>
      <c r="K392" s="22"/>
      <c r="L392" s="22"/>
      <c r="M392" s="22"/>
      <c r="N392" s="20"/>
      <c r="O392" s="20"/>
    </row>
    <row r="393" spans="1:15" x14ac:dyDescent="0.2">
      <c r="C393" s="23"/>
      <c r="D393" s="23"/>
      <c r="E393" s="23"/>
      <c r="H393" s="23"/>
      <c r="I393" s="23"/>
      <c r="J393" s="23"/>
      <c r="K393" s="23"/>
      <c r="L393" s="23"/>
      <c r="M393" s="23"/>
    </row>
    <row r="394" spans="1:15" x14ac:dyDescent="0.2">
      <c r="C394" s="23"/>
      <c r="D394" s="23"/>
      <c r="E394" s="23"/>
      <c r="H394" s="23"/>
      <c r="I394" s="23"/>
      <c r="J394" s="23"/>
      <c r="K394" s="23"/>
      <c r="L394" s="23"/>
      <c r="M394" s="23"/>
    </row>
    <row r="395" spans="1:15" x14ac:dyDescent="0.2">
      <c r="C395" s="23"/>
      <c r="D395" s="23"/>
      <c r="E395" s="23"/>
      <c r="H395" s="23"/>
      <c r="I395" s="23"/>
      <c r="J395" s="23"/>
      <c r="K395" s="23"/>
      <c r="L395" s="23"/>
      <c r="M395" s="23"/>
    </row>
    <row r="396" spans="1:15" x14ac:dyDescent="0.2">
      <c r="C396" s="23"/>
      <c r="D396" s="23"/>
      <c r="E396" s="23"/>
      <c r="H396" s="23"/>
      <c r="I396" s="23"/>
      <c r="J396" s="23"/>
      <c r="K396" s="23"/>
      <c r="L396" s="23"/>
      <c r="M396" s="23"/>
    </row>
    <row r="397" spans="1:15" x14ac:dyDescent="0.2">
      <c r="C397" s="23"/>
      <c r="D397" s="23"/>
      <c r="E397" s="23"/>
      <c r="H397" s="23"/>
      <c r="I397" s="23"/>
      <c r="J397" s="23"/>
      <c r="K397" s="23"/>
      <c r="L397" s="23"/>
      <c r="M397" s="23"/>
    </row>
    <row r="398" spans="1:15" x14ac:dyDescent="0.2">
      <c r="C398" s="23"/>
      <c r="D398" s="23"/>
      <c r="E398" s="23"/>
      <c r="H398" s="23"/>
      <c r="I398" s="23"/>
      <c r="J398" s="23"/>
      <c r="K398" s="23"/>
      <c r="L398" s="23"/>
      <c r="M398" s="23"/>
    </row>
    <row r="399" spans="1:15" x14ac:dyDescent="0.2">
      <c r="C399" s="23"/>
      <c r="D399" s="23"/>
      <c r="E399" s="23"/>
      <c r="H399" s="23"/>
      <c r="I399" s="23"/>
      <c r="J399" s="23"/>
      <c r="K399" s="23"/>
      <c r="L399" s="23"/>
      <c r="M399" s="23"/>
    </row>
    <row r="400" spans="1:15" x14ac:dyDescent="0.2">
      <c r="C400" s="23"/>
      <c r="D400" s="23"/>
      <c r="E400" s="23"/>
      <c r="H400" s="23"/>
      <c r="I400" s="23"/>
      <c r="J400" s="23"/>
      <c r="K400" s="23"/>
      <c r="L400" s="23"/>
      <c r="M400" s="23"/>
    </row>
    <row r="401" spans="3:13" x14ac:dyDescent="0.2">
      <c r="C401" s="23"/>
      <c r="D401" s="23"/>
      <c r="E401" s="23"/>
      <c r="H401" s="23"/>
      <c r="I401" s="23"/>
      <c r="J401" s="23"/>
      <c r="K401" s="23"/>
      <c r="L401" s="23"/>
      <c r="M401" s="23"/>
    </row>
    <row r="402" spans="3:13" x14ac:dyDescent="0.2">
      <c r="C402" s="23"/>
      <c r="D402" s="23"/>
      <c r="E402" s="23"/>
      <c r="H402" s="23"/>
      <c r="I402" s="23"/>
      <c r="J402" s="23"/>
      <c r="K402" s="23"/>
      <c r="L402" s="23"/>
      <c r="M402" s="23"/>
    </row>
    <row r="403" spans="3:13" x14ac:dyDescent="0.2">
      <c r="C403" s="23"/>
      <c r="D403" s="23"/>
      <c r="E403" s="23"/>
      <c r="H403" s="23"/>
      <c r="I403" s="23"/>
      <c r="J403" s="23"/>
      <c r="K403" s="23"/>
      <c r="L403" s="23"/>
      <c r="M403" s="23"/>
    </row>
    <row r="404" spans="3:13" x14ac:dyDescent="0.2">
      <c r="C404" s="23"/>
      <c r="D404" s="23"/>
      <c r="E404" s="23"/>
      <c r="H404" s="23"/>
      <c r="I404" s="23"/>
      <c r="J404" s="23"/>
      <c r="K404" s="23"/>
      <c r="L404" s="23"/>
      <c r="M404" s="23"/>
    </row>
    <row r="405" spans="3:13" x14ac:dyDescent="0.2">
      <c r="C405" s="23"/>
      <c r="D405" s="23"/>
      <c r="E405" s="23"/>
      <c r="H405" s="23"/>
      <c r="I405" s="23"/>
      <c r="J405" s="23"/>
      <c r="K405" s="23"/>
      <c r="L405" s="23"/>
      <c r="M405" s="23"/>
    </row>
    <row r="406" spans="3:13" x14ac:dyDescent="0.2">
      <c r="C406" s="23"/>
      <c r="D406" s="23"/>
      <c r="E406" s="23"/>
      <c r="H406" s="23"/>
      <c r="I406" s="23"/>
      <c r="J406" s="23"/>
      <c r="K406" s="23"/>
      <c r="L406" s="23"/>
      <c r="M406" s="23"/>
    </row>
    <row r="407" spans="3:13" x14ac:dyDescent="0.2">
      <c r="C407" s="23"/>
      <c r="D407" s="23"/>
      <c r="E407" s="23"/>
      <c r="H407" s="23"/>
      <c r="I407" s="23"/>
      <c r="J407" s="23"/>
      <c r="K407" s="23"/>
      <c r="L407" s="23"/>
      <c r="M407" s="23"/>
    </row>
    <row r="408" spans="3:13" x14ac:dyDescent="0.2">
      <c r="C408" s="23"/>
      <c r="D408" s="23"/>
      <c r="E408" s="23"/>
      <c r="H408" s="23"/>
      <c r="I408" s="23"/>
      <c r="J408" s="23"/>
      <c r="K408" s="23"/>
      <c r="L408" s="23"/>
      <c r="M408" s="23"/>
    </row>
    <row r="409" spans="3:13" x14ac:dyDescent="0.2">
      <c r="C409" s="23"/>
      <c r="D409" s="23"/>
      <c r="E409" s="23"/>
      <c r="H409" s="23"/>
      <c r="I409" s="23"/>
      <c r="J409" s="23"/>
      <c r="K409" s="23"/>
      <c r="L409" s="23"/>
      <c r="M409" s="23"/>
    </row>
    <row r="410" spans="3:13" x14ac:dyDescent="0.2">
      <c r="C410" s="23"/>
      <c r="D410" s="23"/>
      <c r="E410" s="23"/>
      <c r="H410" s="23"/>
      <c r="I410" s="23"/>
      <c r="J410" s="23"/>
      <c r="K410" s="23"/>
      <c r="L410" s="23"/>
      <c r="M410" s="23"/>
    </row>
    <row r="411" spans="3:13" x14ac:dyDescent="0.2">
      <c r="C411" s="23"/>
      <c r="D411" s="23"/>
      <c r="E411" s="23"/>
      <c r="H411" s="23"/>
      <c r="I411" s="23"/>
      <c r="J411" s="23"/>
      <c r="K411" s="23"/>
      <c r="L411" s="23"/>
      <c r="M411" s="23"/>
    </row>
    <row r="412" spans="3:13" x14ac:dyDescent="0.2">
      <c r="C412" s="23"/>
      <c r="D412" s="23"/>
      <c r="E412" s="23"/>
      <c r="H412" s="23"/>
      <c r="I412" s="23"/>
      <c r="J412" s="23"/>
      <c r="K412" s="23"/>
      <c r="L412" s="23"/>
      <c r="M412" s="23"/>
    </row>
    <row r="413" spans="3:13" x14ac:dyDescent="0.2">
      <c r="C413" s="23"/>
      <c r="D413" s="23"/>
      <c r="E413" s="23"/>
      <c r="H413" s="23"/>
      <c r="I413" s="23"/>
      <c r="J413" s="23"/>
      <c r="K413" s="23"/>
      <c r="L413" s="23"/>
      <c r="M413" s="23"/>
    </row>
    <row r="414" spans="3:13" x14ac:dyDescent="0.2">
      <c r="C414" s="23"/>
      <c r="D414" s="23"/>
      <c r="E414" s="23"/>
      <c r="H414" s="23"/>
      <c r="I414" s="23"/>
      <c r="J414" s="23"/>
      <c r="K414" s="23"/>
      <c r="L414" s="23"/>
      <c r="M414" s="23"/>
    </row>
    <row r="415" spans="3:13" x14ac:dyDescent="0.2">
      <c r="C415" s="23"/>
      <c r="D415" s="23"/>
      <c r="E415" s="23"/>
      <c r="H415" s="23"/>
      <c r="I415" s="23"/>
      <c r="J415" s="23"/>
      <c r="K415" s="23"/>
      <c r="L415" s="23"/>
      <c r="M415" s="23"/>
    </row>
    <row r="416" spans="3:13" x14ac:dyDescent="0.2">
      <c r="C416" s="23"/>
      <c r="D416" s="23"/>
      <c r="E416" s="23"/>
      <c r="H416" s="23"/>
      <c r="I416" s="23"/>
      <c r="J416" s="23"/>
      <c r="K416" s="23"/>
      <c r="L416" s="23"/>
      <c r="M416" s="23"/>
    </row>
    <row r="417" spans="3:13" x14ac:dyDescent="0.2">
      <c r="C417" s="23"/>
      <c r="D417" s="23"/>
      <c r="E417" s="23"/>
      <c r="H417" s="23"/>
      <c r="I417" s="23"/>
      <c r="J417" s="23"/>
      <c r="K417" s="23"/>
      <c r="L417" s="23"/>
      <c r="M417" s="23"/>
    </row>
    <row r="418" spans="3:13" x14ac:dyDescent="0.2">
      <c r="C418" s="23"/>
      <c r="D418" s="23"/>
      <c r="E418" s="23"/>
      <c r="H418" s="23"/>
      <c r="I418" s="23"/>
      <c r="J418" s="23"/>
      <c r="K418" s="23"/>
      <c r="L418" s="23"/>
      <c r="M418" s="23"/>
    </row>
    <row r="419" spans="3:13" x14ac:dyDescent="0.2">
      <c r="C419" s="23"/>
      <c r="D419" s="23"/>
      <c r="E419" s="23"/>
      <c r="H419" s="23"/>
      <c r="I419" s="23"/>
      <c r="J419" s="23"/>
      <c r="K419" s="23"/>
      <c r="L419" s="23"/>
      <c r="M419" s="23"/>
    </row>
    <row r="420" spans="3:13" x14ac:dyDescent="0.2">
      <c r="C420" s="23"/>
      <c r="D420" s="23"/>
      <c r="E420" s="23"/>
      <c r="H420" s="23"/>
      <c r="I420" s="23"/>
      <c r="J420" s="23"/>
      <c r="K420" s="23"/>
      <c r="L420" s="23"/>
      <c r="M420" s="23"/>
    </row>
    <row r="421" spans="3:13" x14ac:dyDescent="0.2">
      <c r="C421" s="23"/>
      <c r="D421" s="23"/>
      <c r="E421" s="23"/>
      <c r="H421" s="23"/>
      <c r="I421" s="23"/>
      <c r="J421" s="23"/>
      <c r="K421" s="23"/>
      <c r="L421" s="23"/>
      <c r="M421" s="23"/>
    </row>
    <row r="422" spans="3:13" x14ac:dyDescent="0.2">
      <c r="C422" s="23"/>
      <c r="D422" s="23"/>
      <c r="E422" s="23"/>
      <c r="H422" s="23"/>
      <c r="I422" s="23"/>
      <c r="J422" s="23"/>
      <c r="K422" s="23"/>
      <c r="L422" s="23"/>
      <c r="M422" s="23"/>
    </row>
    <row r="423" spans="3:13" x14ac:dyDescent="0.2">
      <c r="C423" s="23"/>
      <c r="D423" s="23"/>
      <c r="E423" s="23"/>
      <c r="H423" s="23"/>
      <c r="I423" s="23"/>
      <c r="J423" s="23"/>
      <c r="K423" s="23"/>
      <c r="L423" s="23"/>
      <c r="M423" s="23"/>
    </row>
    <row r="424" spans="3:13" x14ac:dyDescent="0.2">
      <c r="C424" s="23"/>
      <c r="D424" s="23"/>
      <c r="E424" s="23"/>
    </row>
  </sheetData>
  <mergeCells count="11">
    <mergeCell ref="A360:S360"/>
    <mergeCell ref="A361:S361"/>
    <mergeCell ref="A1:S1"/>
    <mergeCell ref="B2:G2"/>
    <mergeCell ref="B5:G5"/>
    <mergeCell ref="B6:G6"/>
    <mergeCell ref="N7:S7"/>
    <mergeCell ref="B7:G7"/>
    <mergeCell ref="H7:M7"/>
    <mergeCell ref="B4:G4"/>
    <mergeCell ref="B3:G3"/>
  </mergeCells>
  <phoneticPr fontId="0" type="noConversion"/>
  <hyperlinks>
    <hyperlink ref="B5" r:id="rId1" xr:uid="{00000000-0004-0000-0000-000000000000}"/>
    <hyperlink ref="B3" r:id="rId2" xr:uid="{00000000-0004-0000-0000-000001000000}"/>
    <hyperlink ref="B4" r:id="rId3" xr:uid="{00000000-0004-0000-0000-000002000000}"/>
    <hyperlink ref="A368" r:id="rId4" xr:uid="{C6C6CD88-3E7A-4FED-A222-F077B0CB2E23}"/>
  </hyperlinks>
  <pageMargins left="0.5" right="0.5" top="0.5" bottom="0.5" header="0" footer="0"/>
  <pageSetup scale="71" fitToHeight="0" orientation="landscape" r:id="rId5"/>
  <headerFooter alignWithMargins="0">
    <oddFooter>Page &amp;P of &amp;N</oddFooter>
  </headerFooter>
  <rowBreaks count="4" manualBreakCount="4">
    <brk id="63" min="1" max="18" man="1"/>
    <brk id="113" min="1" max="18" man="1"/>
    <brk id="163" min="1" max="18" man="1"/>
    <brk id="213" min="1" max="18" man="1"/>
  </rowBreaks>
  <colBreaks count="2" manualBreakCount="2">
    <brk id="7" min="8" max="341" man="1"/>
    <brk id="13" min="8" max="3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4913-3509-4277-83A3-6F1BAAAB1DC9}">
  <dimension ref="A1:U39"/>
  <sheetViews>
    <sheetView topLeftCell="A12" workbookViewId="0">
      <selection activeCell="F18" sqref="F18"/>
    </sheetView>
  </sheetViews>
  <sheetFormatPr defaultRowHeight="15" x14ac:dyDescent="0.2"/>
  <cols>
    <col min="1" max="1" width="11.77734375" style="19" customWidth="1"/>
    <col min="2" max="2" width="8.77734375" style="23" customWidth="1"/>
    <col min="3" max="3" width="9.44140625" style="23" customWidth="1"/>
    <col min="4" max="21" width="8.77734375" style="23" customWidth="1"/>
  </cols>
  <sheetData>
    <row r="1" spans="1:21" ht="15.75" x14ac:dyDescent="0.25">
      <c r="A1" s="98" t="s">
        <v>337</v>
      </c>
      <c r="B1" s="98"/>
      <c r="C1" s="98"/>
      <c r="D1" s="98"/>
      <c r="E1" s="98"/>
      <c r="F1" s="98"/>
      <c r="G1" s="98"/>
      <c r="H1" s="98"/>
      <c r="I1" s="98"/>
      <c r="J1" s="98"/>
      <c r="K1" s="98"/>
      <c r="L1" s="98"/>
      <c r="M1" s="98"/>
      <c r="N1" s="98"/>
      <c r="O1" s="98"/>
      <c r="P1" s="98"/>
      <c r="Q1" s="98"/>
      <c r="R1" s="98"/>
      <c r="S1" s="98"/>
      <c r="T1" s="98"/>
      <c r="U1" s="98"/>
    </row>
    <row r="2" spans="1:21" ht="15.75" x14ac:dyDescent="0.25">
      <c r="A2" s="73" t="s">
        <v>338</v>
      </c>
      <c r="B2" s="41" t="s">
        <v>339</v>
      </c>
      <c r="C2" s="41"/>
      <c r="D2" s="41"/>
      <c r="E2" s="41"/>
      <c r="F2" s="41"/>
      <c r="G2" s="41"/>
      <c r="H2" s="41"/>
      <c r="I2" s="41"/>
      <c r="J2" s="41"/>
      <c r="K2" s="41"/>
      <c r="L2" s="41"/>
      <c r="M2" s="41"/>
      <c r="N2" s="41"/>
      <c r="O2" s="41"/>
      <c r="P2" s="41"/>
      <c r="Q2" s="41"/>
      <c r="R2" s="41"/>
      <c r="S2" s="41"/>
      <c r="T2" s="41"/>
      <c r="U2" s="41"/>
    </row>
    <row r="3" spans="1:21" ht="15.75" x14ac:dyDescent="0.25">
      <c r="A3" s="73"/>
      <c r="B3" s="88" t="s">
        <v>340</v>
      </c>
      <c r="C3" s="41"/>
      <c r="D3" s="41"/>
      <c r="E3" s="41"/>
      <c r="F3" s="41"/>
      <c r="G3" s="41"/>
      <c r="H3" s="41"/>
      <c r="I3" s="41"/>
      <c r="J3" s="41"/>
      <c r="K3" s="41"/>
      <c r="L3" s="41"/>
      <c r="M3" s="41"/>
      <c r="N3" s="41"/>
      <c r="O3" s="41"/>
      <c r="P3" s="41"/>
      <c r="Q3" s="41"/>
      <c r="R3" s="41"/>
      <c r="S3" s="41"/>
      <c r="T3" s="41"/>
      <c r="U3" s="41"/>
    </row>
    <row r="4" spans="1:21" ht="15.75" customHeight="1" x14ac:dyDescent="0.25">
      <c r="A4" s="73" t="s">
        <v>341</v>
      </c>
      <c r="B4" s="94" t="s">
        <v>517</v>
      </c>
      <c r="C4" s="86"/>
      <c r="D4" s="86"/>
      <c r="E4" s="86"/>
      <c r="F4" s="86"/>
      <c r="G4" s="86"/>
      <c r="H4" s="82"/>
      <c r="I4" s="82"/>
      <c r="J4" s="82"/>
      <c r="K4" s="82"/>
      <c r="L4" s="82"/>
      <c r="M4" s="82"/>
      <c r="N4" s="82"/>
      <c r="O4" s="82"/>
      <c r="P4" s="82"/>
      <c r="Q4" s="82"/>
      <c r="R4" s="41"/>
      <c r="S4" s="41"/>
      <c r="T4" s="41"/>
      <c r="U4" s="41"/>
    </row>
    <row r="5" spans="1:21" ht="15.75" x14ac:dyDescent="0.25">
      <c r="A5" s="73" t="s">
        <v>342</v>
      </c>
      <c r="B5" s="35" t="s">
        <v>343</v>
      </c>
      <c r="C5" s="35"/>
      <c r="D5" s="35"/>
      <c r="E5" s="35"/>
      <c r="F5" s="35"/>
      <c r="G5" s="35"/>
      <c r="H5" s="35"/>
      <c r="I5" s="35"/>
      <c r="J5" s="35"/>
      <c r="K5" s="35"/>
      <c r="L5" s="35"/>
      <c r="M5" s="35"/>
      <c r="N5" s="35"/>
      <c r="O5" s="35"/>
      <c r="P5" s="35"/>
      <c r="Q5" s="35"/>
      <c r="R5" s="35"/>
      <c r="S5" s="35"/>
      <c r="T5" s="35"/>
      <c r="U5" s="35"/>
    </row>
    <row r="6" spans="1:21" ht="15.75" x14ac:dyDescent="0.25">
      <c r="A6" s="35"/>
      <c r="B6" s="108" t="s">
        <v>344</v>
      </c>
      <c r="C6" s="108"/>
      <c r="D6" s="108"/>
      <c r="E6" s="108"/>
      <c r="F6" s="108" t="s">
        <v>345</v>
      </c>
      <c r="G6" s="108"/>
      <c r="H6" s="108"/>
      <c r="I6" s="108"/>
      <c r="J6" s="108" t="s">
        <v>346</v>
      </c>
      <c r="K6" s="108"/>
      <c r="L6" s="108"/>
      <c r="M6" s="108"/>
      <c r="N6" s="108" t="s">
        <v>347</v>
      </c>
      <c r="O6" s="108"/>
      <c r="P6" s="108"/>
      <c r="Q6" s="108"/>
      <c r="R6" s="108" t="s">
        <v>348</v>
      </c>
      <c r="S6" s="108"/>
      <c r="T6" s="108"/>
      <c r="U6" s="109"/>
    </row>
    <row r="7" spans="1:21" ht="38.25" x14ac:dyDescent="0.25">
      <c r="A7" s="35"/>
      <c r="B7" s="83" t="s">
        <v>349</v>
      </c>
      <c r="C7" s="83" t="s">
        <v>350</v>
      </c>
      <c r="D7" s="83" t="s">
        <v>351</v>
      </c>
      <c r="E7" s="83" t="s">
        <v>352</v>
      </c>
      <c r="F7" s="83" t="s">
        <v>349</v>
      </c>
      <c r="G7" s="83" t="s">
        <v>350</v>
      </c>
      <c r="H7" s="83" t="s">
        <v>351</v>
      </c>
      <c r="I7" s="83" t="s">
        <v>352</v>
      </c>
      <c r="J7" s="83" t="s">
        <v>349</v>
      </c>
      <c r="K7" s="83" t="s">
        <v>350</v>
      </c>
      <c r="L7" s="83" t="s">
        <v>351</v>
      </c>
      <c r="M7" s="83" t="s">
        <v>352</v>
      </c>
      <c r="N7" s="83" t="s">
        <v>349</v>
      </c>
      <c r="O7" s="83" t="s">
        <v>350</v>
      </c>
      <c r="P7" s="83" t="s">
        <v>351</v>
      </c>
      <c r="Q7" s="83" t="s">
        <v>352</v>
      </c>
      <c r="R7" s="83" t="s">
        <v>349</v>
      </c>
      <c r="S7" s="83" t="s">
        <v>350</v>
      </c>
      <c r="T7" s="83" t="s">
        <v>351</v>
      </c>
      <c r="U7" s="83" t="s">
        <v>352</v>
      </c>
    </row>
    <row r="8" spans="1:21" x14ac:dyDescent="0.2">
      <c r="A8" s="54">
        <v>2023</v>
      </c>
      <c r="B8" s="74">
        <f t="shared" ref="B8:U8" si="0">AVERAGE(B14:B17)</f>
        <v>37.5</v>
      </c>
      <c r="C8" s="74">
        <f t="shared" si="0"/>
        <v>75</v>
      </c>
      <c r="D8" s="85">
        <f t="shared" si="0"/>
        <v>479075</v>
      </c>
      <c r="E8" s="85">
        <f t="shared" si="0"/>
        <v>122300</v>
      </c>
      <c r="F8" s="74">
        <f t="shared" si="0"/>
        <v>37</v>
      </c>
      <c r="G8" s="74">
        <f t="shared" si="0"/>
        <v>73</v>
      </c>
      <c r="H8" s="85">
        <f t="shared" si="0"/>
        <v>381025</v>
      </c>
      <c r="I8" s="85">
        <f t="shared" si="0"/>
        <v>103200</v>
      </c>
      <c r="J8" s="74">
        <f t="shared" si="0"/>
        <v>36.25</v>
      </c>
      <c r="K8" s="74">
        <f t="shared" si="0"/>
        <v>72.75</v>
      </c>
      <c r="L8" s="85">
        <f t="shared" si="0"/>
        <v>339375</v>
      </c>
      <c r="M8" s="85">
        <f t="shared" si="0"/>
        <v>93200</v>
      </c>
      <c r="N8" s="74">
        <f t="shared" si="0"/>
        <v>35.75</v>
      </c>
      <c r="O8" s="74">
        <f t="shared" si="0"/>
        <v>71.5</v>
      </c>
      <c r="P8" s="85">
        <f t="shared" si="0"/>
        <v>325625</v>
      </c>
      <c r="Q8" s="85">
        <f t="shared" si="0"/>
        <v>88600</v>
      </c>
      <c r="R8" s="74">
        <f t="shared" si="0"/>
        <v>37.25</v>
      </c>
      <c r="S8" s="74">
        <f t="shared" si="0"/>
        <v>74.25</v>
      </c>
      <c r="T8" s="85">
        <f t="shared" si="0"/>
        <v>393100</v>
      </c>
      <c r="U8" s="85">
        <f t="shared" si="0"/>
        <v>96300</v>
      </c>
    </row>
    <row r="9" spans="1:21" x14ac:dyDescent="0.2">
      <c r="A9" s="54">
        <v>2024</v>
      </c>
      <c r="B9" s="74">
        <f>AVERAGE(B18:B21)</f>
        <v>35</v>
      </c>
      <c r="C9" s="74">
        <f t="shared" ref="C9:U9" si="1">AVERAGE(C18:C21)</f>
        <v>70.5</v>
      </c>
      <c r="D9" s="85">
        <f t="shared" si="1"/>
        <v>477825</v>
      </c>
      <c r="E9" s="85">
        <f t="shared" si="1"/>
        <v>126000</v>
      </c>
      <c r="F9" s="74">
        <f t="shared" si="1"/>
        <v>35.5</v>
      </c>
      <c r="G9" s="74">
        <f t="shared" si="1"/>
        <v>70.75</v>
      </c>
      <c r="H9" s="85">
        <f t="shared" si="1"/>
        <v>383900</v>
      </c>
      <c r="I9" s="74">
        <f t="shared" si="1"/>
        <v>104800</v>
      </c>
      <c r="J9" s="74">
        <f t="shared" si="1"/>
        <v>35.25</v>
      </c>
      <c r="K9" s="74">
        <f t="shared" si="1"/>
        <v>70.5</v>
      </c>
      <c r="L9" s="85">
        <f t="shared" si="1"/>
        <v>343525</v>
      </c>
      <c r="M9" s="85">
        <f t="shared" si="1"/>
        <v>94600</v>
      </c>
      <c r="N9" s="74">
        <f t="shared" si="1"/>
        <v>34</v>
      </c>
      <c r="O9" s="74">
        <f t="shared" si="1"/>
        <v>68</v>
      </c>
      <c r="P9" s="85">
        <f t="shared" si="1"/>
        <v>315800</v>
      </c>
      <c r="Q9" s="85">
        <f t="shared" si="1"/>
        <v>88500</v>
      </c>
      <c r="R9" s="74">
        <f t="shared" si="1"/>
        <v>37.5</v>
      </c>
      <c r="S9" s="74">
        <f t="shared" si="1"/>
        <v>74.75</v>
      </c>
      <c r="T9" s="85">
        <f t="shared" si="1"/>
        <v>410075</v>
      </c>
      <c r="U9" s="85">
        <f t="shared" si="1"/>
        <v>97800</v>
      </c>
    </row>
    <row r="10" spans="1:21" x14ac:dyDescent="0.2">
      <c r="A10" s="54"/>
      <c r="B10" s="74"/>
      <c r="C10" s="74"/>
      <c r="D10" s="85"/>
      <c r="E10" s="85"/>
      <c r="F10" s="74"/>
      <c r="G10" s="74"/>
      <c r="H10" s="85"/>
      <c r="I10" s="85"/>
      <c r="J10" s="74"/>
      <c r="K10" s="74"/>
      <c r="L10" s="85"/>
      <c r="M10" s="85"/>
      <c r="N10" s="74"/>
      <c r="O10" s="74"/>
      <c r="P10" s="85"/>
      <c r="Q10" s="85"/>
      <c r="R10" s="74"/>
      <c r="S10" s="74"/>
      <c r="T10" s="85"/>
      <c r="U10" s="85"/>
    </row>
    <row r="11" spans="1:21" x14ac:dyDescent="0.2">
      <c r="A11" s="54" t="s">
        <v>20</v>
      </c>
      <c r="B11" s="74">
        <f>AVERAGE(B18:B19)</f>
        <v>35.5</v>
      </c>
      <c r="C11" s="74">
        <f t="shared" ref="C11:U11" si="2">AVERAGE(C18:C19)</f>
        <v>72</v>
      </c>
      <c r="D11" s="90">
        <f t="shared" si="2"/>
        <v>481600</v>
      </c>
      <c r="E11" s="90">
        <f t="shared" si="2"/>
        <v>126000</v>
      </c>
      <c r="F11" s="74">
        <f t="shared" si="2"/>
        <v>36</v>
      </c>
      <c r="G11" s="74">
        <f t="shared" si="2"/>
        <v>71.5</v>
      </c>
      <c r="H11" s="90">
        <f t="shared" si="2"/>
        <v>384500</v>
      </c>
      <c r="I11" s="90">
        <f t="shared" si="2"/>
        <v>104800</v>
      </c>
      <c r="J11" s="74">
        <f t="shared" si="2"/>
        <v>35.5</v>
      </c>
      <c r="K11" s="74">
        <f t="shared" si="2"/>
        <v>71.5</v>
      </c>
      <c r="L11" s="90">
        <f t="shared" si="2"/>
        <v>342850</v>
      </c>
      <c r="M11" s="90">
        <f t="shared" si="2"/>
        <v>94600</v>
      </c>
      <c r="N11" s="74">
        <f t="shared" si="2"/>
        <v>34</v>
      </c>
      <c r="O11" s="74">
        <f t="shared" si="2"/>
        <v>68.5</v>
      </c>
      <c r="P11" s="90">
        <f t="shared" si="2"/>
        <v>313800</v>
      </c>
      <c r="Q11" s="90">
        <f t="shared" si="2"/>
        <v>88500</v>
      </c>
      <c r="R11" s="74">
        <f t="shared" si="2"/>
        <v>37.5</v>
      </c>
      <c r="S11" s="74">
        <f t="shared" si="2"/>
        <v>75</v>
      </c>
      <c r="T11" s="90">
        <f t="shared" si="2"/>
        <v>405750</v>
      </c>
      <c r="U11" s="90">
        <f t="shared" si="2"/>
        <v>97800</v>
      </c>
    </row>
    <row r="12" spans="1:21" x14ac:dyDescent="0.2">
      <c r="A12" s="54" t="s">
        <v>22</v>
      </c>
      <c r="B12" s="74">
        <f>AVERAGE(B22:B23)</f>
        <v>34</v>
      </c>
      <c r="C12" s="74">
        <f t="shared" ref="C12:U12" si="3">AVERAGE(C22:C23)</f>
        <v>67.5</v>
      </c>
      <c r="D12" s="90">
        <f t="shared" si="3"/>
        <v>478450</v>
      </c>
      <c r="E12" s="90">
        <f t="shared" si="3"/>
        <v>133800</v>
      </c>
      <c r="F12" s="74">
        <f t="shared" si="3"/>
        <v>32.5</v>
      </c>
      <c r="G12" s="74">
        <f t="shared" si="3"/>
        <v>64.5</v>
      </c>
      <c r="H12" s="90">
        <f t="shared" si="3"/>
        <v>380300</v>
      </c>
      <c r="I12" s="90">
        <f t="shared" si="3"/>
        <v>114250</v>
      </c>
      <c r="J12" s="74">
        <f t="shared" si="3"/>
        <v>33.5</v>
      </c>
      <c r="K12" s="74">
        <f t="shared" si="3"/>
        <v>67</v>
      </c>
      <c r="L12" s="90">
        <f t="shared" si="3"/>
        <v>343400</v>
      </c>
      <c r="M12" s="90">
        <f t="shared" si="3"/>
        <v>101100</v>
      </c>
      <c r="N12" s="74">
        <f t="shared" si="3"/>
        <v>30.5</v>
      </c>
      <c r="O12" s="74">
        <f t="shared" si="3"/>
        <v>60.5</v>
      </c>
      <c r="P12" s="90">
        <f t="shared" si="3"/>
        <v>308750</v>
      </c>
      <c r="Q12" s="90">
        <f t="shared" si="3"/>
        <v>98300</v>
      </c>
      <c r="R12" s="74">
        <f t="shared" si="3"/>
        <v>36</v>
      </c>
      <c r="S12" s="74">
        <f t="shared" si="3"/>
        <v>72</v>
      </c>
      <c r="T12" s="90">
        <f t="shared" si="3"/>
        <v>415850</v>
      </c>
      <c r="U12" s="90">
        <f t="shared" si="3"/>
        <v>104200</v>
      </c>
    </row>
    <row r="13" spans="1:21" x14ac:dyDescent="0.2">
      <c r="A13" s="54"/>
      <c r="B13" s="75"/>
      <c r="C13" s="75"/>
      <c r="D13" s="85"/>
      <c r="E13" s="85"/>
      <c r="F13" s="75"/>
      <c r="G13" s="75"/>
      <c r="H13" s="85"/>
      <c r="I13" s="85"/>
      <c r="J13" s="75"/>
      <c r="K13" s="75"/>
      <c r="L13" s="85"/>
      <c r="M13" s="85"/>
      <c r="N13" s="75"/>
      <c r="O13" s="75"/>
      <c r="P13" s="85"/>
      <c r="Q13" s="85"/>
      <c r="R13" s="75"/>
      <c r="S13" s="75"/>
      <c r="T13" s="85"/>
      <c r="U13" s="85"/>
    </row>
    <row r="14" spans="1:21" x14ac:dyDescent="0.2">
      <c r="A14" s="81" t="s">
        <v>353</v>
      </c>
      <c r="B14" s="67">
        <v>35</v>
      </c>
      <c r="C14" s="67">
        <v>71</v>
      </c>
      <c r="D14" s="87">
        <v>467900</v>
      </c>
      <c r="E14" s="87">
        <v>122300</v>
      </c>
      <c r="F14" s="67">
        <v>35</v>
      </c>
      <c r="G14" s="67">
        <v>69</v>
      </c>
      <c r="H14" s="87">
        <v>372400</v>
      </c>
      <c r="I14" s="87">
        <v>103200</v>
      </c>
      <c r="J14" s="67">
        <v>34</v>
      </c>
      <c r="K14" s="67">
        <v>68</v>
      </c>
      <c r="L14" s="87">
        <v>327000</v>
      </c>
      <c r="M14" s="87">
        <v>93200</v>
      </c>
      <c r="N14" s="67">
        <v>34</v>
      </c>
      <c r="O14" s="67">
        <v>68</v>
      </c>
      <c r="P14" s="87">
        <v>320500</v>
      </c>
      <c r="Q14" s="87">
        <v>88600</v>
      </c>
      <c r="R14" s="67">
        <v>34</v>
      </c>
      <c r="S14" s="67">
        <v>68</v>
      </c>
      <c r="T14" s="87">
        <v>371200</v>
      </c>
      <c r="U14" s="87">
        <v>96300</v>
      </c>
    </row>
    <row r="15" spans="1:21" x14ac:dyDescent="0.2">
      <c r="A15" s="81" t="s">
        <v>354</v>
      </c>
      <c r="B15" s="67">
        <v>38</v>
      </c>
      <c r="C15" s="67">
        <v>76</v>
      </c>
      <c r="D15" s="87">
        <v>496300</v>
      </c>
      <c r="E15" s="87">
        <v>122300</v>
      </c>
      <c r="F15" s="67">
        <v>37</v>
      </c>
      <c r="G15" s="67">
        <v>73</v>
      </c>
      <c r="H15" s="87">
        <v>389800</v>
      </c>
      <c r="I15" s="87">
        <v>103200</v>
      </c>
      <c r="J15" s="67">
        <v>36</v>
      </c>
      <c r="K15" s="67">
        <v>73</v>
      </c>
      <c r="L15" s="87">
        <v>348300</v>
      </c>
      <c r="M15" s="87">
        <v>93200</v>
      </c>
      <c r="N15" s="67">
        <v>36</v>
      </c>
      <c r="O15" s="67">
        <v>72</v>
      </c>
      <c r="P15" s="87">
        <v>334100</v>
      </c>
      <c r="Q15" s="87">
        <v>88600</v>
      </c>
      <c r="R15" s="67">
        <v>37</v>
      </c>
      <c r="S15" s="67">
        <v>74</v>
      </c>
      <c r="T15" s="87">
        <v>402600</v>
      </c>
      <c r="U15" s="87">
        <v>96300</v>
      </c>
    </row>
    <row r="16" spans="1:21" x14ac:dyDescent="0.2">
      <c r="A16" s="81" t="s">
        <v>355</v>
      </c>
      <c r="B16" s="67">
        <v>39</v>
      </c>
      <c r="C16" s="67">
        <v>77</v>
      </c>
      <c r="D16" s="87">
        <v>485700</v>
      </c>
      <c r="E16" s="87">
        <v>122300</v>
      </c>
      <c r="F16" s="67">
        <v>38</v>
      </c>
      <c r="G16" s="67">
        <v>75</v>
      </c>
      <c r="H16" s="87">
        <v>385700</v>
      </c>
      <c r="I16" s="87">
        <v>103200</v>
      </c>
      <c r="J16" s="67">
        <v>38</v>
      </c>
      <c r="K16" s="67">
        <v>75</v>
      </c>
      <c r="L16" s="87">
        <v>345600</v>
      </c>
      <c r="M16" s="87">
        <v>93200</v>
      </c>
      <c r="N16" s="67">
        <v>37</v>
      </c>
      <c r="O16" s="67">
        <v>74</v>
      </c>
      <c r="P16" s="87">
        <v>332200</v>
      </c>
      <c r="Q16" s="87">
        <v>88600</v>
      </c>
      <c r="R16" s="67">
        <v>39</v>
      </c>
      <c r="S16" s="67">
        <v>78</v>
      </c>
      <c r="T16" s="87">
        <v>406900</v>
      </c>
      <c r="U16" s="87">
        <v>96300</v>
      </c>
    </row>
    <row r="17" spans="1:21" x14ac:dyDescent="0.2">
      <c r="A17" s="81" t="s">
        <v>356</v>
      </c>
      <c r="B17" s="67">
        <v>38</v>
      </c>
      <c r="C17" s="67">
        <v>76</v>
      </c>
      <c r="D17" s="87">
        <v>466400</v>
      </c>
      <c r="E17" s="87">
        <v>122300</v>
      </c>
      <c r="F17" s="67">
        <v>38</v>
      </c>
      <c r="G17" s="67">
        <v>75</v>
      </c>
      <c r="H17" s="87">
        <v>376200</v>
      </c>
      <c r="I17" s="87">
        <v>103200</v>
      </c>
      <c r="J17" s="67">
        <v>37</v>
      </c>
      <c r="K17" s="67">
        <v>75</v>
      </c>
      <c r="L17" s="87">
        <v>336600</v>
      </c>
      <c r="M17" s="87">
        <v>93200</v>
      </c>
      <c r="N17" s="67">
        <v>36</v>
      </c>
      <c r="O17" s="67">
        <v>72</v>
      </c>
      <c r="P17" s="87">
        <v>315700</v>
      </c>
      <c r="Q17" s="87">
        <v>88600</v>
      </c>
      <c r="R17" s="67">
        <v>39</v>
      </c>
      <c r="S17" s="67">
        <v>77</v>
      </c>
      <c r="T17" s="87">
        <v>391700</v>
      </c>
      <c r="U17" s="87">
        <v>96300</v>
      </c>
    </row>
    <row r="18" spans="1:21" x14ac:dyDescent="0.2">
      <c r="A18" s="81" t="s">
        <v>357</v>
      </c>
      <c r="B18" s="67">
        <v>34</v>
      </c>
      <c r="C18" s="67">
        <v>69</v>
      </c>
      <c r="D18" s="87">
        <v>466700</v>
      </c>
      <c r="E18" s="87">
        <v>126000</v>
      </c>
      <c r="F18" s="67">
        <v>35</v>
      </c>
      <c r="G18" s="67">
        <v>70</v>
      </c>
      <c r="H18" s="87">
        <v>377700</v>
      </c>
      <c r="I18" s="87">
        <v>104800</v>
      </c>
      <c r="J18" s="67">
        <v>34</v>
      </c>
      <c r="K18" s="67">
        <v>69</v>
      </c>
      <c r="L18" s="87">
        <v>334100</v>
      </c>
      <c r="M18" s="87">
        <v>94600</v>
      </c>
      <c r="N18" s="67">
        <v>33</v>
      </c>
      <c r="O18" s="67">
        <v>66</v>
      </c>
      <c r="P18" s="87">
        <v>305800</v>
      </c>
      <c r="Q18" s="87">
        <v>88500</v>
      </c>
      <c r="R18" s="67">
        <v>36</v>
      </c>
      <c r="S18" s="67">
        <v>71</v>
      </c>
      <c r="T18" s="87">
        <v>389400</v>
      </c>
      <c r="U18" s="87">
        <v>97800</v>
      </c>
    </row>
    <row r="19" spans="1:21" x14ac:dyDescent="0.2">
      <c r="A19" s="81" t="s">
        <v>358</v>
      </c>
      <c r="B19" s="67">
        <v>37</v>
      </c>
      <c r="C19" s="67">
        <v>75</v>
      </c>
      <c r="D19" s="87">
        <v>496500</v>
      </c>
      <c r="E19" s="87">
        <v>126000</v>
      </c>
      <c r="F19" s="67">
        <v>37</v>
      </c>
      <c r="G19" s="67">
        <v>73</v>
      </c>
      <c r="H19" s="87">
        <v>391300</v>
      </c>
      <c r="I19" s="87">
        <v>104800</v>
      </c>
      <c r="J19" s="67">
        <v>37</v>
      </c>
      <c r="K19" s="67">
        <v>74</v>
      </c>
      <c r="L19" s="87">
        <v>351600</v>
      </c>
      <c r="M19" s="87">
        <v>94600</v>
      </c>
      <c r="N19" s="67">
        <v>35</v>
      </c>
      <c r="O19" s="67">
        <v>71</v>
      </c>
      <c r="P19" s="87">
        <v>321800</v>
      </c>
      <c r="Q19" s="87">
        <v>88500</v>
      </c>
      <c r="R19" s="67">
        <v>39</v>
      </c>
      <c r="S19" s="67">
        <v>79</v>
      </c>
      <c r="T19" s="87">
        <v>422100</v>
      </c>
      <c r="U19" s="87">
        <v>97800</v>
      </c>
    </row>
    <row r="20" spans="1:21" x14ac:dyDescent="0.2">
      <c r="A20" s="81" t="s">
        <v>359</v>
      </c>
      <c r="B20" s="67">
        <v>35</v>
      </c>
      <c r="C20" s="67">
        <v>70</v>
      </c>
      <c r="D20" s="87">
        <v>481800</v>
      </c>
      <c r="E20" s="87">
        <v>126000</v>
      </c>
      <c r="F20" s="67">
        <v>35</v>
      </c>
      <c r="G20" s="67">
        <v>70</v>
      </c>
      <c r="H20" s="87">
        <v>384100</v>
      </c>
      <c r="I20" s="87">
        <v>104800</v>
      </c>
      <c r="J20" s="67">
        <v>35</v>
      </c>
      <c r="K20" s="67">
        <v>70</v>
      </c>
      <c r="L20" s="87">
        <v>348200</v>
      </c>
      <c r="M20" s="87">
        <v>94600</v>
      </c>
      <c r="N20" s="67">
        <v>34</v>
      </c>
      <c r="O20" s="67">
        <v>68</v>
      </c>
      <c r="P20" s="87">
        <v>321100</v>
      </c>
      <c r="Q20" s="87">
        <v>88500</v>
      </c>
      <c r="R20" s="67">
        <v>38</v>
      </c>
      <c r="S20" s="67">
        <v>75</v>
      </c>
      <c r="T20" s="87">
        <v>418700</v>
      </c>
      <c r="U20" s="87">
        <v>97800</v>
      </c>
    </row>
    <row r="21" spans="1:21" x14ac:dyDescent="0.2">
      <c r="A21" s="81" t="s">
        <v>360</v>
      </c>
      <c r="B21" s="67">
        <v>34</v>
      </c>
      <c r="C21" s="67">
        <v>68</v>
      </c>
      <c r="D21" s="87">
        <v>466300</v>
      </c>
      <c r="E21" s="87">
        <v>126000</v>
      </c>
      <c r="F21" s="67">
        <v>35</v>
      </c>
      <c r="G21" s="67">
        <v>70</v>
      </c>
      <c r="H21" s="85">
        <v>382500</v>
      </c>
      <c r="I21" s="87">
        <v>104800</v>
      </c>
      <c r="J21" s="67">
        <v>35</v>
      </c>
      <c r="K21" s="67">
        <v>69</v>
      </c>
      <c r="L21" s="85">
        <v>340200</v>
      </c>
      <c r="M21" s="87">
        <v>94600</v>
      </c>
      <c r="N21" s="67">
        <v>34</v>
      </c>
      <c r="O21" s="67">
        <v>67</v>
      </c>
      <c r="P21" s="87">
        <v>314500</v>
      </c>
      <c r="Q21" s="87">
        <v>88500</v>
      </c>
      <c r="R21" s="67">
        <v>37</v>
      </c>
      <c r="S21" s="67">
        <v>74</v>
      </c>
      <c r="T21" s="85">
        <v>410100</v>
      </c>
      <c r="U21" s="85">
        <v>97800</v>
      </c>
    </row>
    <row r="22" spans="1:21" x14ac:dyDescent="0.2">
      <c r="A22" s="81" t="s">
        <v>361</v>
      </c>
      <c r="B22" s="67">
        <v>33</v>
      </c>
      <c r="C22" s="67">
        <v>66</v>
      </c>
      <c r="D22" s="87">
        <v>465100</v>
      </c>
      <c r="E22" s="87">
        <v>133800</v>
      </c>
      <c r="F22" s="67">
        <v>32</v>
      </c>
      <c r="G22" s="67">
        <v>64</v>
      </c>
      <c r="H22" s="85">
        <v>377900</v>
      </c>
      <c r="I22" s="87">
        <v>114600</v>
      </c>
      <c r="J22" s="67">
        <v>33</v>
      </c>
      <c r="K22" s="67">
        <v>66</v>
      </c>
      <c r="L22" s="85">
        <v>337400</v>
      </c>
      <c r="M22" s="87">
        <v>101100</v>
      </c>
      <c r="N22" s="67">
        <v>30</v>
      </c>
      <c r="O22" s="67">
        <v>59</v>
      </c>
      <c r="P22" s="87">
        <v>300000</v>
      </c>
      <c r="Q22" s="87">
        <v>98300</v>
      </c>
      <c r="R22" s="67">
        <v>35</v>
      </c>
      <c r="S22" s="67">
        <v>70</v>
      </c>
      <c r="T22" s="85">
        <v>402300</v>
      </c>
      <c r="U22" s="85">
        <v>104200</v>
      </c>
    </row>
    <row r="23" spans="1:21" x14ac:dyDescent="0.2">
      <c r="A23" s="54" t="s">
        <v>362</v>
      </c>
      <c r="B23" s="67">
        <v>35</v>
      </c>
      <c r="C23" s="67">
        <v>69</v>
      </c>
      <c r="D23" s="87">
        <v>491800</v>
      </c>
      <c r="E23" s="87">
        <v>133800</v>
      </c>
      <c r="F23" s="67">
        <v>33</v>
      </c>
      <c r="G23" s="67">
        <v>65</v>
      </c>
      <c r="H23" s="85">
        <v>382700</v>
      </c>
      <c r="I23" s="87">
        <v>113900</v>
      </c>
      <c r="J23" s="67">
        <v>34</v>
      </c>
      <c r="K23" s="67">
        <v>68</v>
      </c>
      <c r="L23" s="85">
        <v>349400</v>
      </c>
      <c r="M23" s="87">
        <v>101100</v>
      </c>
      <c r="N23" s="67">
        <v>31</v>
      </c>
      <c r="O23" s="67">
        <v>62</v>
      </c>
      <c r="P23" s="87">
        <v>317500</v>
      </c>
      <c r="Q23" s="87">
        <v>98300</v>
      </c>
      <c r="R23" s="67">
        <v>37</v>
      </c>
      <c r="S23" s="67">
        <v>74</v>
      </c>
      <c r="T23" s="87">
        <v>429400</v>
      </c>
      <c r="U23" s="85">
        <v>104200</v>
      </c>
    </row>
    <row r="24" spans="1:21" x14ac:dyDescent="0.2">
      <c r="A24" s="54"/>
      <c r="B24" s="67"/>
      <c r="C24" s="67"/>
      <c r="D24" s="74"/>
      <c r="E24" s="74"/>
      <c r="F24" s="74"/>
      <c r="G24" s="74"/>
      <c r="H24" s="74"/>
      <c r="I24" s="74"/>
      <c r="J24" s="74"/>
      <c r="K24" s="74"/>
      <c r="L24" s="74"/>
      <c r="M24" s="74"/>
      <c r="N24" s="74"/>
      <c r="O24" s="74"/>
      <c r="P24" s="74"/>
      <c r="Q24" s="74"/>
      <c r="R24" s="74"/>
      <c r="S24" s="75"/>
      <c r="T24" s="74"/>
      <c r="U24" s="76"/>
    </row>
    <row r="25" spans="1:21" ht="15.75" x14ac:dyDescent="0.25">
      <c r="A25" s="35" t="s">
        <v>363</v>
      </c>
      <c r="B25" s="41" t="s">
        <v>364</v>
      </c>
      <c r="C25" s="41"/>
      <c r="D25" s="67"/>
      <c r="E25" s="67"/>
      <c r="F25" s="67"/>
      <c r="G25" s="67"/>
      <c r="H25" s="67"/>
      <c r="I25" s="69"/>
      <c r="J25" s="67"/>
      <c r="K25" s="67"/>
      <c r="L25" s="67"/>
      <c r="M25" s="67"/>
      <c r="N25" s="67"/>
      <c r="O25" s="67"/>
      <c r="P25" s="67"/>
      <c r="Q25" s="67"/>
      <c r="R25" s="67"/>
      <c r="S25" s="67"/>
      <c r="T25" s="67"/>
      <c r="U25" s="67"/>
    </row>
    <row r="26" spans="1:21" ht="15.75" x14ac:dyDescent="0.25">
      <c r="B26" s="41" t="s">
        <v>365</v>
      </c>
      <c r="C26" s="41"/>
      <c r="D26" s="67"/>
      <c r="E26" s="67"/>
      <c r="F26" s="67"/>
      <c r="G26" s="67"/>
      <c r="H26" s="67"/>
      <c r="I26" s="69"/>
      <c r="J26" s="67"/>
      <c r="K26" s="67"/>
      <c r="L26" s="67"/>
      <c r="M26" s="67"/>
      <c r="N26" s="67"/>
      <c r="O26" s="67"/>
      <c r="P26" s="67"/>
      <c r="Q26" s="67"/>
      <c r="R26" s="67"/>
      <c r="S26" s="67"/>
      <c r="T26" s="67"/>
      <c r="U26" s="67"/>
    </row>
    <row r="27" spans="1:21" ht="15.75" x14ac:dyDescent="0.25">
      <c r="B27" s="41" t="s">
        <v>366</v>
      </c>
      <c r="C27" s="41"/>
      <c r="D27" s="41"/>
      <c r="E27" s="41"/>
      <c r="F27" s="41"/>
      <c r="G27" s="41"/>
      <c r="H27" s="41"/>
      <c r="I27" s="41"/>
      <c r="J27" s="41"/>
      <c r="K27" s="41"/>
      <c r="L27" s="41"/>
      <c r="M27" s="41"/>
      <c r="N27" s="41"/>
      <c r="O27" s="41"/>
      <c r="P27" s="41"/>
      <c r="Q27" s="41"/>
      <c r="R27" s="41"/>
      <c r="S27" s="41"/>
      <c r="T27" s="41"/>
      <c r="U27" s="41"/>
    </row>
    <row r="28" spans="1:21" ht="15.75" x14ac:dyDescent="0.25">
      <c r="B28" s="41" t="s">
        <v>367</v>
      </c>
      <c r="C28" s="41"/>
      <c r="D28" s="41"/>
      <c r="E28" s="41"/>
      <c r="F28" s="41"/>
      <c r="G28" s="41"/>
      <c r="H28" s="41"/>
      <c r="I28" s="41"/>
      <c r="J28" s="41"/>
      <c r="K28" s="41"/>
      <c r="L28" s="41"/>
      <c r="M28" s="41"/>
      <c r="N28" s="41"/>
      <c r="O28" s="41"/>
      <c r="P28" s="41"/>
      <c r="Q28" s="41"/>
      <c r="R28" s="41"/>
      <c r="S28" s="41"/>
      <c r="T28" s="41"/>
      <c r="U28" s="41"/>
    </row>
    <row r="29" spans="1:21" ht="15.75" x14ac:dyDescent="0.25">
      <c r="A29" s="41" t="s">
        <v>368</v>
      </c>
      <c r="B29" s="35" t="s">
        <v>369</v>
      </c>
      <c r="C29" s="41"/>
      <c r="D29" s="41"/>
      <c r="E29" s="41"/>
      <c r="F29" s="41"/>
      <c r="G29" s="41"/>
      <c r="H29" s="41"/>
      <c r="I29" s="41"/>
      <c r="J29" s="41"/>
      <c r="K29" s="41"/>
      <c r="L29" s="41"/>
      <c r="M29" s="41"/>
      <c r="N29" s="41"/>
      <c r="O29" s="41"/>
      <c r="P29" s="41"/>
      <c r="Q29" s="41"/>
      <c r="R29" s="41"/>
      <c r="S29" s="41"/>
      <c r="T29" s="41"/>
      <c r="U29" s="41"/>
    </row>
    <row r="30" spans="1:21" ht="15.75" x14ac:dyDescent="0.25">
      <c r="B30" s="35" t="s">
        <v>370</v>
      </c>
      <c r="C30" s="41"/>
      <c r="D30" s="41"/>
      <c r="E30" s="41"/>
      <c r="F30" s="41"/>
      <c r="G30" s="41"/>
      <c r="H30" s="41"/>
      <c r="I30" s="41"/>
      <c r="J30" s="41"/>
      <c r="K30" s="41"/>
      <c r="L30" s="41"/>
      <c r="M30" s="41"/>
      <c r="N30" s="41"/>
      <c r="O30" s="41"/>
      <c r="P30" s="41"/>
      <c r="Q30" s="41"/>
      <c r="R30" s="41"/>
      <c r="S30" s="41"/>
      <c r="T30" s="41"/>
      <c r="U30" s="41"/>
    </row>
    <row r="31" spans="1:21" ht="15.75" x14ac:dyDescent="0.25">
      <c r="B31" s="35" t="s">
        <v>371</v>
      </c>
    </row>
    <row r="32" spans="1:21" s="41" customFormat="1" ht="12.75" x14ac:dyDescent="0.25">
      <c r="A32" s="35"/>
      <c r="B32" s="35" t="s">
        <v>372</v>
      </c>
    </row>
    <row r="33" spans="1:1" s="41" customFormat="1" ht="12.75" x14ac:dyDescent="0.25">
      <c r="A33" s="35"/>
    </row>
    <row r="34" spans="1:1" s="41" customFormat="1" ht="12.75" x14ac:dyDescent="0.25">
      <c r="A34" s="35"/>
    </row>
    <row r="35" spans="1:1" ht="15.75" x14ac:dyDescent="0.25">
      <c r="A35" s="41" t="s">
        <v>332</v>
      </c>
    </row>
    <row r="36" spans="1:1" ht="15.75" x14ac:dyDescent="0.25">
      <c r="A36" s="41" t="s">
        <v>333</v>
      </c>
    </row>
    <row r="37" spans="1:1" ht="15.75" x14ac:dyDescent="0.25">
      <c r="A37" s="41" t="s">
        <v>334</v>
      </c>
    </row>
    <row r="38" spans="1:1" ht="15.75" x14ac:dyDescent="0.25">
      <c r="A38" s="41" t="s">
        <v>335</v>
      </c>
    </row>
    <row r="39" spans="1:1" ht="15.75" x14ac:dyDescent="0.25">
      <c r="A39" s="42" t="s">
        <v>336</v>
      </c>
    </row>
  </sheetData>
  <mergeCells count="6">
    <mergeCell ref="B6:E6"/>
    <mergeCell ref="F6:I6"/>
    <mergeCell ref="J6:M6"/>
    <mergeCell ref="N6:Q6"/>
    <mergeCell ref="A1:U1"/>
    <mergeCell ref="R6:U6"/>
  </mergeCells>
  <hyperlinks>
    <hyperlink ref="A39" r:id="rId1" xr:uid="{C8A8EBD9-8053-4A77-97D4-74CBA50E34DF}"/>
    <hyperlink ref="B3" r:id="rId2" xr:uid="{C8182C79-A07E-4D36-9B39-6E751F1B34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7"/>
  <sheetViews>
    <sheetView zoomScaleNormal="100" workbookViewId="0">
      <pane xSplit="1" ySplit="7" topLeftCell="B161" activePane="bottomRight" state="frozen"/>
      <selection pane="topRight" activeCell="B1" sqref="B1"/>
      <selection pane="bottomLeft" activeCell="A7" sqref="A7"/>
      <selection pane="bottomRight" activeCell="A2" sqref="A1:H1048576"/>
    </sheetView>
  </sheetViews>
  <sheetFormatPr defaultColWidth="8.88671875" defaultRowHeight="12.75" x14ac:dyDescent="0.2"/>
  <cols>
    <col min="1" max="1" width="11.77734375" style="19" customWidth="1"/>
    <col min="2" max="8" width="11.77734375" style="23" customWidth="1"/>
    <col min="9" max="16384" width="8.88671875" style="15"/>
  </cols>
  <sheetData>
    <row r="1" spans="1:8" s="32" customFormat="1" ht="14.25" x14ac:dyDescent="0.25">
      <c r="A1" s="98" t="s">
        <v>373</v>
      </c>
      <c r="B1" s="98"/>
      <c r="C1" s="98"/>
      <c r="D1" s="98"/>
      <c r="E1" s="98"/>
      <c r="F1" s="98"/>
      <c r="G1" s="98"/>
      <c r="H1" s="98"/>
    </row>
    <row r="2" spans="1:8" s="32" customFormat="1" ht="14.25" x14ac:dyDescent="0.25">
      <c r="A2" s="73" t="s">
        <v>338</v>
      </c>
      <c r="B2" s="41" t="s">
        <v>339</v>
      </c>
      <c r="C2" s="41"/>
      <c r="D2" s="41"/>
      <c r="E2" s="41"/>
      <c r="F2" s="41"/>
      <c r="G2" s="41"/>
      <c r="H2" s="41"/>
    </row>
    <row r="3" spans="1:8" s="32" customFormat="1" ht="14.25" x14ac:dyDescent="0.25">
      <c r="A3" s="73"/>
      <c r="B3" s="42" t="s">
        <v>374</v>
      </c>
      <c r="C3" s="41"/>
      <c r="D3" s="41"/>
      <c r="E3" s="41"/>
      <c r="F3" s="41"/>
      <c r="G3" s="41"/>
      <c r="H3" s="41"/>
    </row>
    <row r="4" spans="1:8" s="32" customFormat="1" ht="15" customHeight="1" x14ac:dyDescent="0.25">
      <c r="A4" s="73" t="s">
        <v>341</v>
      </c>
      <c r="B4" s="111" t="s">
        <v>375</v>
      </c>
      <c r="C4" s="112"/>
      <c r="D4" s="112"/>
      <c r="E4" s="41"/>
      <c r="F4" s="41"/>
      <c r="G4" s="41"/>
      <c r="H4" s="41"/>
    </row>
    <row r="5" spans="1:8" s="32" customFormat="1" ht="14.25" x14ac:dyDescent="0.25">
      <c r="A5" s="73" t="s">
        <v>342</v>
      </c>
      <c r="B5" s="35" t="s">
        <v>343</v>
      </c>
      <c r="C5" s="35"/>
      <c r="D5" s="35"/>
      <c r="E5" s="35"/>
      <c r="F5" s="35"/>
      <c r="G5" s="35"/>
      <c r="H5" s="35"/>
    </row>
    <row r="6" spans="1:8" s="32" customFormat="1" ht="14.25" x14ac:dyDescent="0.25">
      <c r="A6" s="35"/>
      <c r="B6" s="108" t="s">
        <v>344</v>
      </c>
      <c r="C6" s="108"/>
      <c r="D6" s="108"/>
      <c r="E6" s="108" t="s">
        <v>348</v>
      </c>
      <c r="F6" s="108"/>
      <c r="G6" s="108"/>
      <c r="H6" s="109"/>
    </row>
    <row r="7" spans="1:8" s="32" customFormat="1" ht="51" x14ac:dyDescent="0.25">
      <c r="A7" s="35"/>
      <c r="B7" s="83" t="s">
        <v>376</v>
      </c>
      <c r="C7" s="83" t="s">
        <v>377</v>
      </c>
      <c r="D7" s="83" t="s">
        <v>378</v>
      </c>
      <c r="E7" s="83" t="s">
        <v>376</v>
      </c>
      <c r="F7" s="83" t="s">
        <v>377</v>
      </c>
      <c r="G7" s="83" t="s">
        <v>378</v>
      </c>
      <c r="H7" s="83" t="s">
        <v>379</v>
      </c>
    </row>
    <row r="8" spans="1:8" s="60" customFormat="1" ht="13.5" x14ac:dyDescent="0.25">
      <c r="A8" s="54">
        <v>1991</v>
      </c>
      <c r="B8" s="74">
        <f>AVERAGE(B42:B45)</f>
        <v>93000</v>
      </c>
      <c r="C8" s="75">
        <f t="shared" ref="C8:H8" si="0">AVERAGE(C42:C45)</f>
        <v>64.349999999999994</v>
      </c>
      <c r="D8" s="74">
        <f t="shared" si="0"/>
        <v>41000</v>
      </c>
      <c r="E8" s="74">
        <f t="shared" si="0"/>
        <v>105333.33333333333</v>
      </c>
      <c r="F8" s="75">
        <f t="shared" si="0"/>
        <v>49.1</v>
      </c>
      <c r="G8" s="74">
        <f t="shared" si="0"/>
        <v>36000</v>
      </c>
      <c r="H8" s="76">
        <f t="shared" si="0"/>
        <v>9</v>
      </c>
    </row>
    <row r="9" spans="1:8" s="60" customFormat="1" ht="13.5" x14ac:dyDescent="0.25">
      <c r="A9" s="54">
        <v>1992</v>
      </c>
      <c r="B9" s="74">
        <f>AVERAGE(B46:B49)</f>
        <v>106250</v>
      </c>
      <c r="C9" s="75">
        <f t="shared" ref="C9:H9" si="1">AVERAGE(C46:C49)</f>
        <v>64.800000000000011</v>
      </c>
      <c r="D9" s="74">
        <f t="shared" si="1"/>
        <v>44400</v>
      </c>
      <c r="E9" s="74">
        <f t="shared" si="1"/>
        <v>108500</v>
      </c>
      <c r="F9" s="75">
        <f t="shared" si="1"/>
        <v>56.725000000000001</v>
      </c>
      <c r="G9" s="74">
        <f t="shared" si="1"/>
        <v>36800.000000000007</v>
      </c>
      <c r="H9" s="76">
        <f t="shared" si="1"/>
        <v>8.2149999999999999</v>
      </c>
    </row>
    <row r="10" spans="1:8" s="60" customFormat="1" ht="13.5" x14ac:dyDescent="0.25">
      <c r="A10" s="54">
        <v>1993</v>
      </c>
      <c r="B10" s="74">
        <f>AVERAGE(B50:B53)</f>
        <v>117250</v>
      </c>
      <c r="C10" s="75">
        <f t="shared" ref="C10:H10" si="2">AVERAGE(C50:C53)</f>
        <v>66.349999999999994</v>
      </c>
      <c r="D10" s="74">
        <f t="shared" si="2"/>
        <v>41800</v>
      </c>
      <c r="E10" s="74">
        <f t="shared" si="2"/>
        <v>109500</v>
      </c>
      <c r="F10" s="75">
        <f t="shared" si="2"/>
        <v>65.424999999999997</v>
      </c>
      <c r="G10" s="74">
        <f t="shared" si="2"/>
        <v>39700</v>
      </c>
      <c r="H10" s="76">
        <f t="shared" si="2"/>
        <v>7.17</v>
      </c>
    </row>
    <row r="11" spans="1:8" s="60" customFormat="1" ht="13.5" x14ac:dyDescent="0.25">
      <c r="A11" s="54">
        <v>1994</v>
      </c>
      <c r="B11" s="74">
        <f>AVERAGE(B54:B57)</f>
        <v>120250</v>
      </c>
      <c r="C11" s="75">
        <f t="shared" ref="C11:H11" si="3">AVERAGE(C54:C57)</f>
        <v>57.35</v>
      </c>
      <c r="D11" s="74">
        <f t="shared" si="3"/>
        <v>42200</v>
      </c>
      <c r="E11" s="74">
        <f t="shared" si="3"/>
        <v>114250</v>
      </c>
      <c r="F11" s="75">
        <f t="shared" si="3"/>
        <v>62.875</v>
      </c>
      <c r="G11" s="74">
        <f t="shared" si="3"/>
        <v>39900</v>
      </c>
      <c r="H11" s="76">
        <f t="shared" si="3"/>
        <v>7.4675000000000002</v>
      </c>
    </row>
    <row r="12" spans="1:8" s="60" customFormat="1" ht="13.5" x14ac:dyDescent="0.25">
      <c r="A12" s="54">
        <v>1995</v>
      </c>
      <c r="B12" s="74">
        <f>AVERAGE(B58:B61)</f>
        <v>123750</v>
      </c>
      <c r="C12" s="75">
        <f t="shared" ref="C12:H12" si="4">AVERAGE(C58:C61)</f>
        <v>48.15</v>
      </c>
      <c r="D12" s="74">
        <f t="shared" si="4"/>
        <v>43200</v>
      </c>
      <c r="E12" s="74">
        <f t="shared" si="4"/>
        <v>116500</v>
      </c>
      <c r="F12" s="75">
        <f t="shared" si="4"/>
        <v>61.6</v>
      </c>
      <c r="G12" s="74">
        <f t="shared" si="4"/>
        <v>40200</v>
      </c>
      <c r="H12" s="76">
        <f t="shared" si="4"/>
        <v>7.8500000000000005</v>
      </c>
    </row>
    <row r="13" spans="1:8" s="60" customFormat="1" ht="13.5" x14ac:dyDescent="0.25">
      <c r="A13" s="54">
        <v>1996</v>
      </c>
      <c r="B13" s="74">
        <f>AVERAGE(B62:B65)</f>
        <v>127500</v>
      </c>
      <c r="C13" s="75">
        <f t="shared" ref="C13:H13" si="5">AVERAGE(C62:C65)</f>
        <v>49.6</v>
      </c>
      <c r="D13" s="74">
        <f t="shared" si="5"/>
        <v>44900</v>
      </c>
      <c r="E13" s="74">
        <f t="shared" si="5"/>
        <v>120000</v>
      </c>
      <c r="F13" s="75">
        <f t="shared" si="5"/>
        <v>63.999999999999993</v>
      </c>
      <c r="G13" s="74">
        <f t="shared" si="5"/>
        <v>41600</v>
      </c>
      <c r="H13" s="76">
        <f t="shared" si="5"/>
        <v>7.7225000000000001</v>
      </c>
    </row>
    <row r="14" spans="1:8" s="60" customFormat="1" ht="13.5" x14ac:dyDescent="0.25">
      <c r="A14" s="54">
        <v>1997</v>
      </c>
      <c r="B14" s="74">
        <f>AVERAGE(B66:B69)</f>
        <v>126750</v>
      </c>
      <c r="C14" s="75">
        <f t="shared" ref="C14:H14" si="6">AVERAGE(C66:C69)</f>
        <v>56.7</v>
      </c>
      <c r="D14" s="74">
        <f t="shared" si="6"/>
        <v>48600</v>
      </c>
      <c r="E14" s="74">
        <f t="shared" si="6"/>
        <v>124250</v>
      </c>
      <c r="F14" s="75">
        <f t="shared" si="6"/>
        <v>64.825000000000003</v>
      </c>
      <c r="G14" s="74">
        <f t="shared" si="6"/>
        <v>43500</v>
      </c>
      <c r="H14" s="76">
        <f t="shared" si="6"/>
        <v>7.6950000000000003</v>
      </c>
    </row>
    <row r="15" spans="1:8" s="60" customFormat="1" ht="13.5" x14ac:dyDescent="0.25">
      <c r="A15" s="54">
        <v>1998</v>
      </c>
      <c r="B15" s="74">
        <f>AVERAGE(B70:B73)</f>
        <v>134000</v>
      </c>
      <c r="C15" s="75">
        <f t="shared" ref="C15:H15" si="7">AVERAGE(C70:C73)</f>
        <v>59.474999999999994</v>
      </c>
      <c r="D15" s="74">
        <f t="shared" si="7"/>
        <v>50800</v>
      </c>
      <c r="E15" s="74">
        <f t="shared" si="7"/>
        <v>134500</v>
      </c>
      <c r="F15" s="75">
        <f t="shared" si="7"/>
        <v>65.75</v>
      </c>
      <c r="G15" s="74">
        <f t="shared" si="7"/>
        <v>45300</v>
      </c>
      <c r="H15" s="76">
        <f t="shared" si="7"/>
        <v>7.0974999999999993</v>
      </c>
    </row>
    <row r="16" spans="1:8" s="60" customFormat="1" ht="13.5" x14ac:dyDescent="0.25">
      <c r="A16" s="54">
        <v>1999</v>
      </c>
      <c r="B16" s="74">
        <f>AVERAGE(B74:B77)</f>
        <v>142000</v>
      </c>
      <c r="C16" s="75">
        <f t="shared" ref="C16:H16" si="8">AVERAGE(C74:C77)</f>
        <v>61.3</v>
      </c>
      <c r="D16" s="74">
        <f t="shared" si="8"/>
        <v>55400</v>
      </c>
      <c r="E16" s="74">
        <f t="shared" si="8"/>
        <v>138000</v>
      </c>
      <c r="F16" s="75">
        <f t="shared" si="8"/>
        <v>65.95</v>
      </c>
      <c r="G16" s="74">
        <f t="shared" si="8"/>
        <v>47800</v>
      </c>
      <c r="H16" s="76">
        <f t="shared" si="8"/>
        <v>7.2874999999999996</v>
      </c>
    </row>
    <row r="17" spans="1:8" s="60" customFormat="1" ht="13.5" x14ac:dyDescent="0.25">
      <c r="A17" s="54">
        <v>2000</v>
      </c>
      <c r="B17" s="74">
        <f>AVERAGE(B78:B81)</f>
        <v>158000</v>
      </c>
      <c r="C17" s="75">
        <f t="shared" ref="C17:H17" si="9">AVERAGE(C78:C81)</f>
        <v>53.050000000000004</v>
      </c>
      <c r="D17" s="74">
        <f t="shared" si="9"/>
        <v>58900</v>
      </c>
      <c r="E17" s="74">
        <f t="shared" si="9"/>
        <v>147250</v>
      </c>
      <c r="F17" s="75">
        <f t="shared" si="9"/>
        <v>59.649999999999991</v>
      </c>
      <c r="G17" s="74">
        <f t="shared" si="9"/>
        <v>50200</v>
      </c>
      <c r="H17" s="76">
        <f t="shared" si="9"/>
        <v>7.9949999999999992</v>
      </c>
    </row>
    <row r="18" spans="1:8" s="60" customFormat="1" ht="13.5" x14ac:dyDescent="0.25">
      <c r="A18" s="54">
        <v>2001</v>
      </c>
      <c r="B18" s="74">
        <f>AVERAGE(B82:B85)</f>
        <v>172500</v>
      </c>
      <c r="C18" s="75">
        <f t="shared" ref="C18:H18" si="10">AVERAGE(C82:C85)</f>
        <v>61.25</v>
      </c>
      <c r="D18" s="74">
        <f t="shared" si="10"/>
        <v>64700</v>
      </c>
      <c r="E18" s="74">
        <f t="shared" si="10"/>
        <v>157000</v>
      </c>
      <c r="F18" s="75">
        <f t="shared" si="10"/>
        <v>61.475000000000001</v>
      </c>
      <c r="G18" s="74">
        <f t="shared" si="10"/>
        <v>52500</v>
      </c>
      <c r="H18" s="76">
        <f t="shared" si="10"/>
        <v>7.0324999999999998</v>
      </c>
    </row>
    <row r="19" spans="1:8" s="60" customFormat="1" ht="13.5" x14ac:dyDescent="0.25">
      <c r="A19" s="54">
        <v>2002</v>
      </c>
      <c r="B19" s="74">
        <f>SUM(B86:B89)</f>
        <v>178000</v>
      </c>
      <c r="C19" s="75">
        <f t="shared" ref="C19:H19" si="11">SUM(C86:C89)</f>
        <v>67.900000000000006</v>
      </c>
      <c r="D19" s="74">
        <f t="shared" si="11"/>
        <v>71100.000000000015</v>
      </c>
      <c r="E19" s="74">
        <f t="shared" si="11"/>
        <v>160000</v>
      </c>
      <c r="F19" s="75">
        <f t="shared" si="11"/>
        <v>64.8</v>
      </c>
      <c r="G19" s="74">
        <f t="shared" si="11"/>
        <v>54400</v>
      </c>
      <c r="H19" s="76">
        <f t="shared" si="11"/>
        <v>6.86</v>
      </c>
    </row>
    <row r="20" spans="1:8" s="60" customFormat="1" ht="13.5" x14ac:dyDescent="0.25">
      <c r="A20" s="54">
        <v>2003</v>
      </c>
      <c r="B20" s="74">
        <f>AVERAGE(B90:B93)</f>
        <v>167000</v>
      </c>
      <c r="C20" s="75">
        <f t="shared" ref="C20:H20" si="12">AVERAGE(C90:C93)</f>
        <v>68.5</v>
      </c>
      <c r="D20" s="74">
        <f t="shared" si="12"/>
        <v>66900</v>
      </c>
      <c r="E20" s="74">
        <f t="shared" si="12"/>
        <v>186000</v>
      </c>
      <c r="F20" s="75">
        <f t="shared" si="12"/>
        <v>58.9</v>
      </c>
      <c r="G20" s="74">
        <f t="shared" si="12"/>
        <v>56500</v>
      </c>
      <c r="H20" s="76">
        <f t="shared" si="12"/>
        <v>5.75</v>
      </c>
    </row>
    <row r="21" spans="1:8" s="60" customFormat="1" ht="13.5" x14ac:dyDescent="0.25">
      <c r="A21" s="54">
        <v>2004</v>
      </c>
      <c r="B21" s="74">
        <f>AVERAGE(B94:B97)</f>
        <v>171250</v>
      </c>
      <c r="C21" s="75">
        <f t="shared" ref="C21:H21" si="13">AVERAGE(C94:C97)</f>
        <v>67.8</v>
      </c>
      <c r="D21" s="74">
        <f t="shared" si="13"/>
        <v>66900</v>
      </c>
      <c r="E21" s="74">
        <f t="shared" si="13"/>
        <v>208625</v>
      </c>
      <c r="F21" s="75">
        <f t="shared" si="13"/>
        <v>54.825000000000003</v>
      </c>
      <c r="G21" s="74">
        <f t="shared" si="13"/>
        <v>57500</v>
      </c>
      <c r="H21" s="76">
        <f t="shared" si="13"/>
        <v>5.7350000000000003</v>
      </c>
    </row>
    <row r="22" spans="1:8" s="60" customFormat="1" ht="13.5" x14ac:dyDescent="0.25">
      <c r="A22" s="54">
        <v>2005</v>
      </c>
      <c r="B22" s="74">
        <f>AVERAGE(B98:B101)</f>
        <v>189250</v>
      </c>
      <c r="C22" s="75">
        <f t="shared" ref="C22:H22" si="14">AVERAGE(C98:C101)</f>
        <v>62.375</v>
      </c>
      <c r="D22" s="74">
        <f t="shared" si="14"/>
        <v>68600.000000000015</v>
      </c>
      <c r="E22" s="74">
        <f t="shared" si="14"/>
        <v>243250</v>
      </c>
      <c r="F22" s="75">
        <f t="shared" si="14"/>
        <v>45.05</v>
      </c>
      <c r="G22" s="74">
        <f t="shared" si="14"/>
        <v>58000</v>
      </c>
      <c r="H22" s="76">
        <f t="shared" si="14"/>
        <v>5.915</v>
      </c>
    </row>
    <row r="23" spans="1:8" s="60" customFormat="1" ht="13.5" x14ac:dyDescent="0.25">
      <c r="A23" s="54">
        <v>2006</v>
      </c>
      <c r="B23" s="74">
        <f>AVERAGE(B102:B105)</f>
        <v>195500</v>
      </c>
      <c r="C23" s="75">
        <f t="shared" ref="C23:H23" si="15">AVERAGE(C102:C105)</f>
        <v>58.875</v>
      </c>
      <c r="D23" s="74">
        <f t="shared" si="15"/>
        <v>69600.000000000015</v>
      </c>
      <c r="E23" s="74">
        <f t="shared" si="15"/>
        <v>248725</v>
      </c>
      <c r="F23" s="75">
        <f t="shared" si="15"/>
        <v>40.957500000000003</v>
      </c>
      <c r="G23" s="74">
        <f t="shared" si="15"/>
        <v>59600</v>
      </c>
      <c r="H23" s="76">
        <f t="shared" si="15"/>
        <v>6.5824999999999996</v>
      </c>
    </row>
    <row r="24" spans="1:8" s="60" customFormat="1" ht="13.5" x14ac:dyDescent="0.25">
      <c r="A24" s="54">
        <v>2007</v>
      </c>
      <c r="B24" s="74">
        <f>AVERAGE(B106:B109)</f>
        <v>202500</v>
      </c>
      <c r="C24" s="75">
        <f t="shared" ref="C24:H24" si="16">AVERAGE(C106:C109)</f>
        <v>55.224999999999994</v>
      </c>
      <c r="D24" s="74">
        <f t="shared" si="16"/>
        <v>69300</v>
      </c>
      <c r="E24" s="74">
        <f t="shared" si="16"/>
        <v>236000</v>
      </c>
      <c r="F24" s="75">
        <f t="shared" si="16"/>
        <v>43.9</v>
      </c>
      <c r="G24" s="74">
        <f t="shared" si="16"/>
        <v>59000</v>
      </c>
      <c r="H24" s="76">
        <f t="shared" si="16"/>
        <v>6.4975000000000005</v>
      </c>
    </row>
    <row r="25" spans="1:8" s="60" customFormat="1" ht="13.5" x14ac:dyDescent="0.25">
      <c r="A25" s="54">
        <v>2008</v>
      </c>
      <c r="B25" s="74">
        <f>AVERAGE(B110:B113)</f>
        <v>184500</v>
      </c>
      <c r="C25" s="75">
        <f t="shared" ref="C25:H25" si="17">AVERAGE(C110:C113)</f>
        <v>63.525000000000006</v>
      </c>
      <c r="D25" s="74">
        <f t="shared" si="17"/>
        <v>69100.000000000015</v>
      </c>
      <c r="E25" s="74">
        <f t="shared" si="17"/>
        <v>207475</v>
      </c>
      <c r="F25" s="75">
        <f t="shared" si="17"/>
        <v>56.825000000000003</v>
      </c>
      <c r="G25" s="74">
        <f t="shared" si="17"/>
        <v>61500</v>
      </c>
      <c r="H25" s="76">
        <f t="shared" si="17"/>
        <v>6.1375000000000002</v>
      </c>
    </row>
    <row r="26" spans="1:8" s="60" customFormat="1" ht="13.5" x14ac:dyDescent="0.25">
      <c r="A26" s="54">
        <v>2009</v>
      </c>
      <c r="B26" s="74">
        <f t="shared" ref="B26:H26" si="18">AVERAGE(B114:B117)</f>
        <v>180500</v>
      </c>
      <c r="C26" s="75">
        <f>AVERAGE(C114:C117)</f>
        <v>74.95</v>
      </c>
      <c r="D26" s="74">
        <f t="shared" si="18"/>
        <v>73300</v>
      </c>
      <c r="E26" s="74">
        <f t="shared" si="18"/>
        <v>177875</v>
      </c>
      <c r="F26" s="75">
        <f t="shared" si="18"/>
        <v>71.424999999999997</v>
      </c>
      <c r="G26" s="74">
        <f t="shared" si="18"/>
        <v>64000</v>
      </c>
      <c r="H26" s="76">
        <f t="shared" si="18"/>
        <v>5.1524999999999999</v>
      </c>
    </row>
    <row r="27" spans="1:8" s="60" customFormat="1" ht="13.5" x14ac:dyDescent="0.25">
      <c r="A27" s="54">
        <v>2010</v>
      </c>
      <c r="B27" s="74">
        <f>AVERAGE(B118:B121)</f>
        <v>180250</v>
      </c>
      <c r="C27" s="75">
        <f t="shared" ref="C27:H27" si="19">AVERAGE(C118:C121)</f>
        <v>77.55</v>
      </c>
      <c r="D27" s="74">
        <f t="shared" si="19"/>
        <v>73800</v>
      </c>
      <c r="E27" s="74">
        <f t="shared" si="19"/>
        <v>177250</v>
      </c>
      <c r="F27" s="75">
        <f t="shared" si="19"/>
        <v>72.625</v>
      </c>
      <c r="G27" s="74">
        <f t="shared" si="19"/>
        <v>64250</v>
      </c>
      <c r="H27" s="76">
        <f t="shared" si="19"/>
        <v>4.9024999999999999</v>
      </c>
    </row>
    <row r="28" spans="1:8" s="60" customFormat="1" ht="13.5" x14ac:dyDescent="0.25">
      <c r="A28" s="54">
        <v>2011</v>
      </c>
      <c r="B28" s="74">
        <f t="shared" ref="B28:H28" si="20">AVERAGE(B122:B125)</f>
        <v>185250</v>
      </c>
      <c r="C28" s="77">
        <f t="shared" si="20"/>
        <v>74.625</v>
      </c>
      <c r="D28" s="78">
        <f t="shared" si="20"/>
        <v>74625</v>
      </c>
      <c r="E28" s="78">
        <f t="shared" si="20"/>
        <v>170750</v>
      </c>
      <c r="F28" s="77">
        <f t="shared" si="20"/>
        <v>74</v>
      </c>
      <c r="G28" s="78">
        <f t="shared" si="20"/>
        <v>64250</v>
      </c>
      <c r="H28" s="79">
        <f t="shared" si="20"/>
        <v>4.7675000000000001</v>
      </c>
    </row>
    <row r="29" spans="1:8" s="60" customFormat="1" ht="13.5" x14ac:dyDescent="0.25">
      <c r="A29" s="54">
        <v>2012</v>
      </c>
      <c r="B29" s="74">
        <f t="shared" ref="B29:H29" si="21">AVERAGE(B126:B129)</f>
        <v>203500</v>
      </c>
      <c r="C29" s="77">
        <f t="shared" si="21"/>
        <v>72.95</v>
      </c>
      <c r="D29" s="78">
        <f t="shared" si="21"/>
        <v>75900</v>
      </c>
      <c r="E29" s="78">
        <f t="shared" si="21"/>
        <v>179250</v>
      </c>
      <c r="F29" s="77">
        <f t="shared" si="21"/>
        <v>76.024999999999991</v>
      </c>
      <c r="G29" s="78">
        <f t="shared" si="21"/>
        <v>65000</v>
      </c>
      <c r="H29" s="79">
        <f t="shared" si="21"/>
        <v>3.7525000000000004</v>
      </c>
    </row>
    <row r="30" spans="1:8" s="60" customFormat="1" ht="13.5" x14ac:dyDescent="0.25">
      <c r="A30" s="54">
        <v>2013</v>
      </c>
      <c r="B30" s="74">
        <f>AVERAGE(B130:B133)</f>
        <v>222750</v>
      </c>
      <c r="C30" s="77">
        <f t="shared" ref="C30:H30" si="22">AVERAGE(C130:C133)</f>
        <v>64.8</v>
      </c>
      <c r="D30" s="78">
        <f t="shared" si="22"/>
        <v>73200</v>
      </c>
      <c r="E30" s="78">
        <f t="shared" si="22"/>
        <v>198750</v>
      </c>
      <c r="F30" s="77">
        <f t="shared" si="22"/>
        <v>68.25</v>
      </c>
      <c r="G30" s="78">
        <f t="shared" si="22"/>
        <v>64400.000000000007</v>
      </c>
      <c r="H30" s="79">
        <f t="shared" si="22"/>
        <v>4.0750000000000002</v>
      </c>
    </row>
    <row r="31" spans="1:8" s="60" customFormat="1" ht="13.5" x14ac:dyDescent="0.25">
      <c r="A31" s="54">
        <v>2014</v>
      </c>
      <c r="B31" s="74">
        <f t="shared" ref="B31:H31" si="23">AVERAGE(B134:B137)</f>
        <v>244500</v>
      </c>
      <c r="C31" s="77">
        <f t="shared" si="23"/>
        <v>60.8</v>
      </c>
      <c r="D31" s="78">
        <f t="shared" si="23"/>
        <v>75400</v>
      </c>
      <c r="E31" s="78">
        <f t="shared" si="23"/>
        <v>209500</v>
      </c>
      <c r="F31" s="77">
        <f t="shared" si="23"/>
        <v>64.375</v>
      </c>
      <c r="G31" s="78">
        <f t="shared" si="23"/>
        <v>63900</v>
      </c>
      <c r="H31" s="79">
        <f t="shared" si="23"/>
        <v>4.25</v>
      </c>
    </row>
    <row r="32" spans="1:8" s="60" customFormat="1" ht="13.5" x14ac:dyDescent="0.25">
      <c r="A32" s="54">
        <v>2015</v>
      </c>
      <c r="B32" s="74">
        <f>AVERAGE(B138:B141)</f>
        <v>258500</v>
      </c>
      <c r="C32" s="77">
        <f t="shared" ref="C32:H32" si="24">AVERAGE(C138:C141)</f>
        <v>61.349999999999994</v>
      </c>
      <c r="D32" s="78">
        <f t="shared" si="24"/>
        <v>76800</v>
      </c>
      <c r="E32" s="78">
        <f t="shared" si="24"/>
        <v>224250</v>
      </c>
      <c r="F32" s="77">
        <f t="shared" si="24"/>
        <v>64.474999999999994</v>
      </c>
      <c r="G32" s="78">
        <f t="shared" si="24"/>
        <v>65800</v>
      </c>
      <c r="H32" s="79">
        <f t="shared" si="24"/>
        <v>3.93</v>
      </c>
    </row>
    <row r="33" spans="1:8" s="60" customFormat="1" ht="13.5" x14ac:dyDescent="0.25">
      <c r="A33" s="54">
        <v>2016</v>
      </c>
      <c r="B33" s="74">
        <f>AVERAGE(B142:B145)</f>
        <v>278500</v>
      </c>
      <c r="C33" s="77">
        <f t="shared" ref="C33:H33" si="25">AVERAGE(C142:C145)</f>
        <v>59.45</v>
      </c>
      <c r="D33" s="74">
        <f t="shared" si="25"/>
        <v>77800</v>
      </c>
      <c r="E33" s="74">
        <f t="shared" si="25"/>
        <v>240000</v>
      </c>
      <c r="F33" s="77">
        <f t="shared" si="25"/>
        <v>62.924999999999997</v>
      </c>
      <c r="G33" s="74">
        <f t="shared" si="25"/>
        <v>65700</v>
      </c>
      <c r="H33" s="79">
        <f t="shared" si="25"/>
        <v>3.7249999999999996</v>
      </c>
    </row>
    <row r="34" spans="1:8" s="60" customFormat="1" ht="13.5" x14ac:dyDescent="0.25">
      <c r="A34" s="54">
        <v>2017</v>
      </c>
      <c r="B34" s="74">
        <f>AVERAGE(B146:B149)</f>
        <v>293000</v>
      </c>
      <c r="C34" s="77">
        <f t="shared" ref="C34:H34" si="26">AVERAGE(C146:C149)</f>
        <v>57.475000000000001</v>
      </c>
      <c r="D34" s="74">
        <f t="shared" si="26"/>
        <v>81400</v>
      </c>
      <c r="E34" s="74">
        <f t="shared" si="26"/>
        <v>254000</v>
      </c>
      <c r="F34" s="77">
        <f t="shared" si="26"/>
        <v>59.924999999999997</v>
      </c>
      <c r="G34" s="74">
        <f t="shared" si="26"/>
        <v>68000</v>
      </c>
      <c r="H34" s="79">
        <f t="shared" si="26"/>
        <v>4.0600000000000005</v>
      </c>
    </row>
    <row r="35" spans="1:8" s="60" customFormat="1" ht="13.5" x14ac:dyDescent="0.25">
      <c r="A35" s="54">
        <v>2018</v>
      </c>
      <c r="B35" s="74">
        <f>AVERAGE(B150:B153)</f>
        <v>302250</v>
      </c>
      <c r="C35" s="77">
        <f t="shared" ref="C35:H35" si="27">AVERAGE(C150:C153)</f>
        <v>55.8</v>
      </c>
      <c r="D35" s="74">
        <f t="shared" si="27"/>
        <v>86000</v>
      </c>
      <c r="E35" s="74">
        <f t="shared" si="27"/>
        <v>261875</v>
      </c>
      <c r="F35" s="77">
        <f t="shared" si="27"/>
        <v>58.2</v>
      </c>
      <c r="G35" s="74">
        <f t="shared" si="27"/>
        <v>71900</v>
      </c>
      <c r="H35" s="79">
        <f t="shared" si="27"/>
        <v>4.6049999999999995</v>
      </c>
    </row>
    <row r="36" spans="1:8" s="60" customFormat="1" ht="13.5" x14ac:dyDescent="0.25">
      <c r="A36" s="54">
        <v>2019</v>
      </c>
      <c r="B36" s="74">
        <f>AVERAGE(B154:B157)</f>
        <v>314500</v>
      </c>
      <c r="C36" s="77">
        <f t="shared" ref="C36:H36" si="28">AVERAGE(C154:C157)</f>
        <v>65.375</v>
      </c>
      <c r="D36" s="74">
        <f t="shared" si="28"/>
        <v>95900</v>
      </c>
      <c r="E36" s="74">
        <f t="shared" si="28"/>
        <v>274750</v>
      </c>
      <c r="F36" s="77">
        <f t="shared" si="28"/>
        <v>62.575000000000003</v>
      </c>
      <c r="G36" s="74">
        <f t="shared" si="28"/>
        <v>75500</v>
      </c>
      <c r="H36" s="79">
        <f t="shared" si="28"/>
        <v>4.0050000000000008</v>
      </c>
    </row>
    <row r="37" spans="1:8" s="60" customFormat="1" ht="13.5" x14ac:dyDescent="0.25">
      <c r="A37" s="54">
        <v>2020</v>
      </c>
      <c r="B37" s="74">
        <f>AVERAGE(B158:B161)</f>
        <v>331500</v>
      </c>
      <c r="C37" s="77">
        <f>AVERAGE(C158:C161)</f>
        <v>67.650000000000006</v>
      </c>
      <c r="D37" s="74">
        <f t="shared" ref="D37:H37" si="29">AVERAGE(D158:D161)</f>
        <v>97600</v>
      </c>
      <c r="E37" s="74">
        <f t="shared" si="29"/>
        <v>303250</v>
      </c>
      <c r="F37" s="77">
        <f t="shared" si="29"/>
        <v>64.375</v>
      </c>
      <c r="G37" s="74">
        <f t="shared" si="29"/>
        <v>78500</v>
      </c>
      <c r="H37" s="79">
        <f t="shared" si="29"/>
        <v>3.2124999999999999</v>
      </c>
    </row>
    <row r="38" spans="1:8" s="60" customFormat="1" ht="13.5" x14ac:dyDescent="0.25">
      <c r="A38" s="54">
        <v>2021</v>
      </c>
      <c r="B38" s="74">
        <f>AVERAGE(B162:B165)</f>
        <v>388500</v>
      </c>
      <c r="C38" s="77">
        <f t="shared" ref="C38:H38" si="30">AVERAGE(C162:C165)</f>
        <v>56.974999999999994</v>
      </c>
      <c r="D38" s="74">
        <f t="shared" si="30"/>
        <v>98900</v>
      </c>
      <c r="E38" s="74">
        <f t="shared" si="30"/>
        <v>346250</v>
      </c>
      <c r="F38" s="77">
        <f t="shared" si="30"/>
        <v>57.625</v>
      </c>
      <c r="G38" s="74">
        <f t="shared" si="30"/>
        <v>79900</v>
      </c>
      <c r="H38" s="79">
        <f t="shared" si="30"/>
        <v>3.04</v>
      </c>
    </row>
    <row r="39" spans="1:8" s="60" customFormat="1" ht="13.5" x14ac:dyDescent="0.25">
      <c r="A39" s="54">
        <v>2022</v>
      </c>
      <c r="B39" s="74">
        <f>AVERAGE(B166:B169)</f>
        <v>456250</v>
      </c>
      <c r="C39" s="77">
        <f>AVERAGE(C166:C169)</f>
        <v>31.174999999999997</v>
      </c>
      <c r="D39" s="74">
        <f t="shared" ref="D39:H39" si="31">AVERAGE(D166:D169)</f>
        <v>110300</v>
      </c>
      <c r="E39" s="74">
        <f t="shared" si="31"/>
        <v>376250</v>
      </c>
      <c r="F39" s="77">
        <f t="shared" si="31"/>
        <v>44.999999999999993</v>
      </c>
      <c r="G39" s="74">
        <f t="shared" si="31"/>
        <v>90000</v>
      </c>
      <c r="H39" s="79">
        <f t="shared" si="31"/>
        <v>5.4275000000000002</v>
      </c>
    </row>
    <row r="40" spans="1:8" s="60" customFormat="1" ht="13.5" x14ac:dyDescent="0.25">
      <c r="A40" s="54">
        <v>2023</v>
      </c>
      <c r="B40" s="74">
        <f>AVERAGE(B170:B173)</f>
        <v>435750</v>
      </c>
      <c r="C40" s="77">
        <f t="shared" ref="C40:H40" si="32">AVERAGE(C170:C173)</f>
        <v>37.1</v>
      </c>
      <c r="D40" s="74">
        <f t="shared" si="32"/>
        <v>122300</v>
      </c>
      <c r="E40" s="74">
        <f t="shared" si="32"/>
        <v>379000</v>
      </c>
      <c r="F40" s="77">
        <f>AVERAGE(F170:F173)</f>
        <v>40.299999999999997</v>
      </c>
      <c r="G40" s="74">
        <f t="shared" si="32"/>
        <v>96300</v>
      </c>
      <c r="H40" s="79">
        <f t="shared" si="32"/>
        <v>6.9050000000000002</v>
      </c>
    </row>
    <row r="41" spans="1:8" s="60" customFormat="1" ht="13.5" x14ac:dyDescent="0.25">
      <c r="A41" s="54"/>
      <c r="B41" s="75"/>
      <c r="C41" s="75"/>
      <c r="D41" s="75"/>
      <c r="E41" s="75"/>
      <c r="F41" s="75"/>
      <c r="G41" s="75"/>
      <c r="H41" s="75"/>
    </row>
    <row r="42" spans="1:8" s="60" customFormat="1" ht="13.5" x14ac:dyDescent="0.25">
      <c r="A42" s="54" t="s">
        <v>380</v>
      </c>
      <c r="B42" s="74">
        <v>86000</v>
      </c>
      <c r="C42" s="75">
        <v>68.2</v>
      </c>
      <c r="D42" s="74">
        <v>41000</v>
      </c>
      <c r="E42" s="74">
        <v>100000</v>
      </c>
      <c r="F42" s="75">
        <v>49.1</v>
      </c>
      <c r="G42" s="74">
        <v>36000</v>
      </c>
      <c r="H42" s="76"/>
    </row>
    <row r="43" spans="1:8" s="60" customFormat="1" ht="13.5" x14ac:dyDescent="0.25">
      <c r="A43" s="54" t="s">
        <v>381</v>
      </c>
      <c r="B43" s="74">
        <v>92000</v>
      </c>
      <c r="C43" s="75">
        <v>63.9</v>
      </c>
      <c r="D43" s="74">
        <v>41000</v>
      </c>
      <c r="E43" s="74"/>
      <c r="F43" s="75"/>
      <c r="G43" s="74">
        <v>36000</v>
      </c>
      <c r="H43" s="76"/>
    </row>
    <row r="44" spans="1:8" s="60" customFormat="1" ht="13.5" x14ac:dyDescent="0.25">
      <c r="A44" s="54" t="s">
        <v>382</v>
      </c>
      <c r="B44" s="74">
        <v>96000</v>
      </c>
      <c r="C44" s="75">
        <v>63.1</v>
      </c>
      <c r="D44" s="74">
        <v>41000</v>
      </c>
      <c r="E44" s="74">
        <v>110000</v>
      </c>
      <c r="F44" s="75"/>
      <c r="G44" s="74">
        <v>36000</v>
      </c>
      <c r="H44" s="76">
        <v>9.3000000000000007</v>
      </c>
    </row>
    <row r="45" spans="1:8" s="60" customFormat="1" ht="13.5" x14ac:dyDescent="0.25">
      <c r="A45" s="54" t="s">
        <v>383</v>
      </c>
      <c r="B45" s="74">
        <v>98000</v>
      </c>
      <c r="C45" s="75">
        <v>62.2</v>
      </c>
      <c r="D45" s="74">
        <v>41000</v>
      </c>
      <c r="E45" s="74">
        <v>106000</v>
      </c>
      <c r="F45" s="75"/>
      <c r="G45" s="74">
        <v>36000</v>
      </c>
      <c r="H45" s="76">
        <v>8.7000000000000011</v>
      </c>
    </row>
    <row r="46" spans="1:8" s="60" customFormat="1" ht="13.5" x14ac:dyDescent="0.25">
      <c r="A46" s="54" t="s">
        <v>384</v>
      </c>
      <c r="B46" s="74">
        <v>104000</v>
      </c>
      <c r="C46" s="75">
        <v>62.1</v>
      </c>
      <c r="D46" s="74">
        <v>44400</v>
      </c>
      <c r="E46" s="74">
        <v>105000</v>
      </c>
      <c r="F46" s="75">
        <v>53.9</v>
      </c>
      <c r="G46" s="74">
        <v>36800.000000000007</v>
      </c>
      <c r="H46" s="76">
        <v>8.75</v>
      </c>
    </row>
    <row r="47" spans="1:8" s="60" customFormat="1" ht="13.5" x14ac:dyDescent="0.25">
      <c r="A47" s="54" t="s">
        <v>385</v>
      </c>
      <c r="B47" s="74">
        <v>104000</v>
      </c>
      <c r="C47" s="75">
        <v>64.7</v>
      </c>
      <c r="D47" s="74">
        <v>44400</v>
      </c>
      <c r="E47" s="74">
        <v>105000</v>
      </c>
      <c r="F47" s="75">
        <v>55.5</v>
      </c>
      <c r="G47" s="74">
        <v>36800.000000000007</v>
      </c>
      <c r="H47" s="76">
        <v>8.42</v>
      </c>
    </row>
    <row r="48" spans="1:8" s="60" customFormat="1" ht="13.5" x14ac:dyDescent="0.25">
      <c r="A48" s="54" t="s">
        <v>386</v>
      </c>
      <c r="B48" s="74">
        <v>109000</v>
      </c>
      <c r="C48" s="75">
        <v>65.5</v>
      </c>
      <c r="D48" s="74">
        <v>44400</v>
      </c>
      <c r="E48" s="74">
        <v>110000</v>
      </c>
      <c r="F48" s="75">
        <v>57.5</v>
      </c>
      <c r="G48" s="74">
        <v>36800.000000000007</v>
      </c>
      <c r="H48" s="76">
        <v>7.9300000000000006</v>
      </c>
    </row>
    <row r="49" spans="1:8" s="60" customFormat="1" ht="13.5" x14ac:dyDescent="0.25">
      <c r="A49" s="54" t="s">
        <v>387</v>
      </c>
      <c r="B49" s="74">
        <v>108000</v>
      </c>
      <c r="C49" s="75">
        <v>66.900000000000006</v>
      </c>
      <c r="D49" s="74">
        <v>44400</v>
      </c>
      <c r="E49" s="74">
        <v>114000</v>
      </c>
      <c r="F49" s="75">
        <v>60</v>
      </c>
      <c r="G49" s="74">
        <v>36800.000000000007</v>
      </c>
      <c r="H49" s="76">
        <v>7.76</v>
      </c>
    </row>
    <row r="50" spans="1:8" s="60" customFormat="1" ht="13.5" x14ac:dyDescent="0.25">
      <c r="A50" s="54" t="s">
        <v>388</v>
      </c>
      <c r="B50" s="74">
        <v>112000</v>
      </c>
      <c r="C50" s="75">
        <v>66.7</v>
      </c>
      <c r="D50" s="74">
        <v>41800</v>
      </c>
      <c r="E50" s="74">
        <v>105000</v>
      </c>
      <c r="F50" s="75">
        <v>64.7</v>
      </c>
      <c r="G50" s="74">
        <v>39700</v>
      </c>
      <c r="H50" s="76">
        <v>7.57</v>
      </c>
    </row>
    <row r="51" spans="1:8" s="60" customFormat="1" ht="13.5" x14ac:dyDescent="0.25">
      <c r="A51" s="54" t="s">
        <v>389</v>
      </c>
      <c r="B51" s="74">
        <v>117000</v>
      </c>
      <c r="C51" s="75">
        <v>65.5</v>
      </c>
      <c r="D51" s="74">
        <v>41800</v>
      </c>
      <c r="E51" s="74">
        <v>109000</v>
      </c>
      <c r="F51" s="75">
        <v>65.099999999999994</v>
      </c>
      <c r="G51" s="74">
        <v>39700</v>
      </c>
      <c r="H51" s="76">
        <v>7.27</v>
      </c>
    </row>
    <row r="52" spans="1:8" s="60" customFormat="1" ht="13.5" x14ac:dyDescent="0.25">
      <c r="A52" s="54" t="s">
        <v>390</v>
      </c>
      <c r="B52" s="74">
        <v>117000</v>
      </c>
      <c r="C52" s="75">
        <v>67.8</v>
      </c>
      <c r="D52" s="74">
        <v>41800</v>
      </c>
      <c r="E52" s="74">
        <v>110000</v>
      </c>
      <c r="F52" s="75">
        <v>65.099999999999994</v>
      </c>
      <c r="G52" s="74">
        <v>39700</v>
      </c>
      <c r="H52" s="76">
        <v>7.04</v>
      </c>
    </row>
    <row r="53" spans="1:8" s="60" customFormat="1" ht="13.5" x14ac:dyDescent="0.25">
      <c r="A53" s="54" t="s">
        <v>391</v>
      </c>
      <c r="B53" s="74">
        <v>123000</v>
      </c>
      <c r="C53" s="75">
        <v>65.400000000000006</v>
      </c>
      <c r="D53" s="74">
        <v>41800</v>
      </c>
      <c r="E53" s="74">
        <v>114000</v>
      </c>
      <c r="F53" s="75">
        <v>66.8</v>
      </c>
      <c r="G53" s="74">
        <v>39700</v>
      </c>
      <c r="H53" s="76">
        <v>6.8</v>
      </c>
    </row>
    <row r="54" spans="1:8" s="60" customFormat="1" ht="13.5" x14ac:dyDescent="0.25">
      <c r="A54" s="54" t="s">
        <v>392</v>
      </c>
      <c r="B54" s="74">
        <v>120000</v>
      </c>
      <c r="C54" s="75">
        <v>68.099999999999994</v>
      </c>
      <c r="D54" s="74">
        <v>42200</v>
      </c>
      <c r="E54" s="74">
        <v>112000</v>
      </c>
      <c r="F54" s="75">
        <v>67.5</v>
      </c>
      <c r="G54" s="74">
        <v>39900</v>
      </c>
      <c r="H54" s="76">
        <v>6.91</v>
      </c>
    </row>
    <row r="55" spans="1:8" s="60" customFormat="1" ht="13.5" x14ac:dyDescent="0.25">
      <c r="A55" s="54" t="s">
        <v>393</v>
      </c>
      <c r="B55" s="74">
        <v>119000</v>
      </c>
      <c r="C55" s="75">
        <v>63.9</v>
      </c>
      <c r="D55" s="74">
        <v>42200</v>
      </c>
      <c r="E55" s="74">
        <v>114000</v>
      </c>
      <c r="F55" s="75">
        <v>60</v>
      </c>
      <c r="G55" s="74">
        <v>39900</v>
      </c>
      <c r="H55" s="76">
        <v>7.42</v>
      </c>
    </row>
    <row r="56" spans="1:8" s="60" customFormat="1" ht="13.5" x14ac:dyDescent="0.25">
      <c r="A56" s="54" t="s">
        <v>394</v>
      </c>
      <c r="B56" s="74">
        <v>120000</v>
      </c>
      <c r="C56" s="75">
        <v>49.5</v>
      </c>
      <c r="D56" s="74">
        <v>42200</v>
      </c>
      <c r="E56" s="74">
        <v>117000</v>
      </c>
      <c r="F56" s="75">
        <v>61.7</v>
      </c>
      <c r="G56" s="74">
        <v>39900</v>
      </c>
      <c r="H56" s="76">
        <v>7.72</v>
      </c>
    </row>
    <row r="57" spans="1:8" s="60" customFormat="1" ht="13.5" x14ac:dyDescent="0.25">
      <c r="A57" s="54" t="s">
        <v>395</v>
      </c>
      <c r="B57" s="74">
        <v>122000</v>
      </c>
      <c r="C57" s="75">
        <v>47.9</v>
      </c>
      <c r="D57" s="74">
        <v>42200</v>
      </c>
      <c r="E57" s="74">
        <v>114000</v>
      </c>
      <c r="F57" s="75">
        <v>62.3</v>
      </c>
      <c r="G57" s="74">
        <v>39900</v>
      </c>
      <c r="H57" s="76">
        <v>7.82</v>
      </c>
    </row>
    <row r="58" spans="1:8" s="60" customFormat="1" ht="13.5" x14ac:dyDescent="0.25">
      <c r="A58" s="54" t="s">
        <v>396</v>
      </c>
      <c r="B58" s="74">
        <v>118000</v>
      </c>
      <c r="C58" s="75">
        <v>50.6</v>
      </c>
      <c r="D58" s="74">
        <v>43200</v>
      </c>
      <c r="E58" s="74">
        <v>114000</v>
      </c>
      <c r="F58" s="75">
        <v>61.2</v>
      </c>
      <c r="G58" s="74">
        <v>40200</v>
      </c>
      <c r="H58" s="76">
        <v>8.15</v>
      </c>
    </row>
    <row r="59" spans="1:8" s="60" customFormat="1" ht="13.5" x14ac:dyDescent="0.25">
      <c r="A59" s="54" t="s">
        <v>397</v>
      </c>
      <c r="B59" s="74">
        <v>124000</v>
      </c>
      <c r="C59" s="75">
        <v>47</v>
      </c>
      <c r="D59" s="74">
        <v>43200</v>
      </c>
      <c r="E59" s="74">
        <v>117000</v>
      </c>
      <c r="F59" s="75">
        <v>60.5</v>
      </c>
      <c r="G59" s="74">
        <v>40200</v>
      </c>
      <c r="H59" s="76">
        <v>7.99</v>
      </c>
    </row>
    <row r="60" spans="1:8" s="60" customFormat="1" ht="13.5" x14ac:dyDescent="0.25">
      <c r="A60" s="54" t="s">
        <v>398</v>
      </c>
      <c r="B60" s="74">
        <v>124000</v>
      </c>
      <c r="C60" s="75">
        <v>49.1</v>
      </c>
      <c r="D60" s="74">
        <v>43200</v>
      </c>
      <c r="E60" s="74">
        <v>118000</v>
      </c>
      <c r="F60" s="75">
        <v>61.3</v>
      </c>
      <c r="G60" s="74">
        <v>40200</v>
      </c>
      <c r="H60" s="76">
        <v>7.73</v>
      </c>
    </row>
    <row r="61" spans="1:8" s="60" customFormat="1" ht="13.5" x14ac:dyDescent="0.25">
      <c r="A61" s="54" t="s">
        <v>399</v>
      </c>
      <c r="B61" s="74">
        <v>129000</v>
      </c>
      <c r="C61" s="75">
        <v>45.9</v>
      </c>
      <c r="D61" s="74">
        <v>43200</v>
      </c>
      <c r="E61" s="74">
        <v>117000</v>
      </c>
      <c r="F61" s="75">
        <v>63.4</v>
      </c>
      <c r="G61" s="74">
        <v>40200</v>
      </c>
      <c r="H61" s="76">
        <v>7.53</v>
      </c>
    </row>
    <row r="62" spans="1:8" s="60" customFormat="1" ht="13.5" x14ac:dyDescent="0.25">
      <c r="A62" s="54" t="s">
        <v>400</v>
      </c>
      <c r="B62" s="74">
        <v>131000</v>
      </c>
      <c r="C62" s="75">
        <v>49.8</v>
      </c>
      <c r="D62" s="74">
        <v>44900</v>
      </c>
      <c r="E62" s="74">
        <v>118000</v>
      </c>
      <c r="F62" s="75">
        <v>67.5</v>
      </c>
      <c r="G62" s="74">
        <v>41600</v>
      </c>
      <c r="H62" s="76">
        <v>7.35</v>
      </c>
    </row>
    <row r="63" spans="1:8" s="60" customFormat="1" ht="13.5" x14ac:dyDescent="0.25">
      <c r="A63" s="54" t="s">
        <v>401</v>
      </c>
      <c r="B63" s="74">
        <v>127000</v>
      </c>
      <c r="C63" s="75">
        <v>48.7</v>
      </c>
      <c r="D63" s="74">
        <v>44900</v>
      </c>
      <c r="E63" s="74">
        <v>120000</v>
      </c>
      <c r="F63" s="75">
        <v>63.2</v>
      </c>
      <c r="G63" s="74">
        <v>41600</v>
      </c>
      <c r="H63" s="76">
        <v>7.84</v>
      </c>
    </row>
    <row r="64" spans="1:8" s="60" customFormat="1" ht="13.5" x14ac:dyDescent="0.25">
      <c r="A64" s="54" t="s">
        <v>402</v>
      </c>
      <c r="B64" s="74">
        <v>124000</v>
      </c>
      <c r="C64" s="75">
        <v>50.3</v>
      </c>
      <c r="D64" s="74">
        <v>44900</v>
      </c>
      <c r="E64" s="74">
        <v>122000</v>
      </c>
      <c r="F64" s="75">
        <v>61.2</v>
      </c>
      <c r="G64" s="74">
        <v>41600</v>
      </c>
      <c r="H64" s="76">
        <v>7.97</v>
      </c>
    </row>
    <row r="65" spans="1:8" s="60" customFormat="1" ht="13.5" x14ac:dyDescent="0.25">
      <c r="A65" s="54" t="s">
        <v>403</v>
      </c>
      <c r="B65" s="74">
        <v>128000</v>
      </c>
      <c r="C65" s="75">
        <v>49.6</v>
      </c>
      <c r="D65" s="74">
        <v>44900</v>
      </c>
      <c r="E65" s="74">
        <v>120000</v>
      </c>
      <c r="F65" s="75">
        <v>64.099999999999994</v>
      </c>
      <c r="G65" s="74">
        <v>41600</v>
      </c>
      <c r="H65" s="76">
        <v>7.73</v>
      </c>
    </row>
    <row r="66" spans="1:8" s="60" customFormat="1" ht="13.5" x14ac:dyDescent="0.25">
      <c r="A66" s="54" t="s">
        <v>404</v>
      </c>
      <c r="B66" s="74">
        <v>126000</v>
      </c>
      <c r="C66" s="75">
        <v>56.5</v>
      </c>
      <c r="D66" s="74">
        <v>48600</v>
      </c>
      <c r="E66" s="74">
        <v>120000</v>
      </c>
      <c r="F66" s="75">
        <v>66.5</v>
      </c>
      <c r="G66" s="74">
        <v>43500</v>
      </c>
      <c r="H66" s="76">
        <v>7.75</v>
      </c>
    </row>
    <row r="67" spans="1:8" s="60" customFormat="1" ht="13.5" x14ac:dyDescent="0.25">
      <c r="A67" s="54" t="s">
        <v>405</v>
      </c>
      <c r="B67" s="74">
        <v>125000</v>
      </c>
      <c r="C67" s="75">
        <v>55.9</v>
      </c>
      <c r="D67" s="74">
        <v>48600</v>
      </c>
      <c r="E67" s="74">
        <v>123000</v>
      </c>
      <c r="F67" s="75">
        <v>64.3</v>
      </c>
      <c r="G67" s="74">
        <v>43500</v>
      </c>
      <c r="H67" s="76">
        <v>7.91</v>
      </c>
    </row>
    <row r="68" spans="1:8" s="60" customFormat="1" ht="13.5" x14ac:dyDescent="0.25">
      <c r="A68" s="54" t="s">
        <v>406</v>
      </c>
      <c r="B68" s="74">
        <v>127000</v>
      </c>
      <c r="C68" s="75">
        <v>57.1</v>
      </c>
      <c r="D68" s="74">
        <v>48600</v>
      </c>
      <c r="E68" s="74">
        <v>127000</v>
      </c>
      <c r="F68" s="75">
        <v>63.7</v>
      </c>
      <c r="G68" s="74">
        <v>43500</v>
      </c>
      <c r="H68" s="76">
        <v>7.65</v>
      </c>
    </row>
    <row r="69" spans="1:8" s="60" customFormat="1" ht="13.5" x14ac:dyDescent="0.25">
      <c r="A69" s="54" t="s">
        <v>407</v>
      </c>
      <c r="B69" s="74">
        <v>129000</v>
      </c>
      <c r="C69" s="75">
        <v>57.3</v>
      </c>
      <c r="D69" s="74">
        <v>48600</v>
      </c>
      <c r="E69" s="74">
        <v>127000</v>
      </c>
      <c r="F69" s="75">
        <v>64.8</v>
      </c>
      <c r="G69" s="74">
        <v>43500</v>
      </c>
      <c r="H69" s="76">
        <v>7.47</v>
      </c>
    </row>
    <row r="70" spans="1:8" s="60" customFormat="1" ht="13.5" x14ac:dyDescent="0.25">
      <c r="A70" s="54" t="s">
        <v>408</v>
      </c>
      <c r="B70" s="74">
        <v>129000</v>
      </c>
      <c r="C70" s="75">
        <v>61.9</v>
      </c>
      <c r="D70" s="74">
        <v>50800</v>
      </c>
      <c r="E70" s="74">
        <v>129000</v>
      </c>
      <c r="F70" s="75">
        <v>67.599999999999994</v>
      </c>
      <c r="G70" s="74">
        <v>45300</v>
      </c>
      <c r="H70" s="76">
        <v>7.22</v>
      </c>
    </row>
    <row r="71" spans="1:8" s="60" customFormat="1" ht="13.5" x14ac:dyDescent="0.25">
      <c r="A71" s="54" t="s">
        <v>409</v>
      </c>
      <c r="B71" s="74">
        <v>133000</v>
      </c>
      <c r="C71" s="75">
        <v>58.1</v>
      </c>
      <c r="D71" s="74">
        <v>50800</v>
      </c>
      <c r="E71" s="74">
        <v>135000</v>
      </c>
      <c r="F71" s="75">
        <v>64.8</v>
      </c>
      <c r="G71" s="74">
        <v>45300</v>
      </c>
      <c r="H71" s="76">
        <v>7.21</v>
      </c>
    </row>
    <row r="72" spans="1:8" s="60" customFormat="1" ht="13.5" x14ac:dyDescent="0.25">
      <c r="A72" s="54" t="s">
        <v>410</v>
      </c>
      <c r="B72" s="74">
        <v>136000</v>
      </c>
      <c r="C72" s="75">
        <v>57.7</v>
      </c>
      <c r="D72" s="74">
        <v>50800</v>
      </c>
      <c r="E72" s="74">
        <v>138000</v>
      </c>
      <c r="F72" s="75">
        <v>64.400000000000006</v>
      </c>
      <c r="G72" s="74">
        <v>45300</v>
      </c>
      <c r="H72" s="76">
        <v>7.08</v>
      </c>
    </row>
    <row r="73" spans="1:8" s="60" customFormat="1" ht="13.5" x14ac:dyDescent="0.25">
      <c r="A73" s="54" t="s">
        <v>411</v>
      </c>
      <c r="B73" s="74">
        <v>138000</v>
      </c>
      <c r="C73" s="75">
        <v>60.2</v>
      </c>
      <c r="D73" s="74">
        <v>50800</v>
      </c>
      <c r="E73" s="74">
        <v>136000</v>
      </c>
      <c r="F73" s="75">
        <v>66.2</v>
      </c>
      <c r="G73" s="74">
        <v>45300</v>
      </c>
      <c r="H73" s="76">
        <v>6.88</v>
      </c>
    </row>
    <row r="74" spans="1:8" s="60" customFormat="1" ht="13.5" x14ac:dyDescent="0.25">
      <c r="A74" s="54" t="s">
        <v>412</v>
      </c>
      <c r="B74" s="74">
        <v>137000</v>
      </c>
      <c r="C74" s="75">
        <v>66.900000000000006</v>
      </c>
      <c r="D74" s="74">
        <v>55400</v>
      </c>
      <c r="E74" s="74">
        <v>134000</v>
      </c>
      <c r="F74" s="75">
        <v>69.600000000000009</v>
      </c>
      <c r="G74" s="74">
        <v>47800</v>
      </c>
      <c r="H74" s="76">
        <v>6.95</v>
      </c>
    </row>
    <row r="75" spans="1:8" s="60" customFormat="1" ht="13.5" x14ac:dyDescent="0.25">
      <c r="A75" s="54" t="s">
        <v>413</v>
      </c>
      <c r="B75" s="74">
        <v>139000</v>
      </c>
      <c r="C75" s="75">
        <v>63.3</v>
      </c>
      <c r="D75" s="74">
        <v>55400</v>
      </c>
      <c r="E75" s="74">
        <v>138000</v>
      </c>
      <c r="F75" s="75">
        <v>67</v>
      </c>
      <c r="G75" s="74">
        <v>47800</v>
      </c>
      <c r="H75" s="76">
        <v>7.1</v>
      </c>
    </row>
    <row r="76" spans="1:8" s="60" customFormat="1" ht="13.5" x14ac:dyDescent="0.25">
      <c r="A76" s="54" t="s">
        <v>414</v>
      </c>
      <c r="B76" s="74">
        <v>144000</v>
      </c>
      <c r="C76" s="75">
        <v>59.2</v>
      </c>
      <c r="D76" s="74">
        <v>55400</v>
      </c>
      <c r="E76" s="74">
        <v>141000</v>
      </c>
      <c r="F76" s="75">
        <v>63.4</v>
      </c>
      <c r="G76" s="74">
        <v>47800</v>
      </c>
      <c r="H76" s="76">
        <v>7.52</v>
      </c>
    </row>
    <row r="77" spans="1:8" s="60" customFormat="1" ht="13.5" x14ac:dyDescent="0.25">
      <c r="A77" s="54" t="s">
        <v>415</v>
      </c>
      <c r="B77" s="74">
        <v>148000</v>
      </c>
      <c r="C77" s="75">
        <v>55.8</v>
      </c>
      <c r="D77" s="74">
        <v>55400</v>
      </c>
      <c r="E77" s="74">
        <v>139000</v>
      </c>
      <c r="F77" s="75">
        <v>63.8</v>
      </c>
      <c r="G77" s="74">
        <v>47800</v>
      </c>
      <c r="H77" s="76">
        <v>7.58</v>
      </c>
    </row>
    <row r="78" spans="1:8" s="60" customFormat="1" ht="13.5" x14ac:dyDescent="0.25">
      <c r="A78" s="54" t="s">
        <v>416</v>
      </c>
      <c r="B78" s="74">
        <v>150000</v>
      </c>
      <c r="C78" s="75">
        <v>57.5</v>
      </c>
      <c r="D78" s="74">
        <v>58900</v>
      </c>
      <c r="E78" s="74">
        <v>140000</v>
      </c>
      <c r="F78" s="75">
        <v>62.8</v>
      </c>
      <c r="G78" s="74">
        <v>50200</v>
      </c>
      <c r="H78" s="76">
        <v>7.9300000000000006</v>
      </c>
    </row>
    <row r="79" spans="1:8" s="60" customFormat="1" ht="13.5" x14ac:dyDescent="0.25">
      <c r="A79" s="54" t="s">
        <v>417</v>
      </c>
      <c r="B79" s="74">
        <v>155000</v>
      </c>
      <c r="C79" s="75">
        <v>54</v>
      </c>
      <c r="D79" s="74">
        <v>58900</v>
      </c>
      <c r="E79" s="74">
        <v>147000</v>
      </c>
      <c r="F79" s="75">
        <v>58.4</v>
      </c>
      <c r="G79" s="74">
        <v>50200</v>
      </c>
      <c r="H79" s="76">
        <v>8.1999999999999993</v>
      </c>
    </row>
    <row r="80" spans="1:8" s="60" customFormat="1" ht="13.5" x14ac:dyDescent="0.25">
      <c r="A80" s="54" t="s">
        <v>418</v>
      </c>
      <c r="B80" s="74">
        <v>160000</v>
      </c>
      <c r="C80" s="75">
        <v>50.8</v>
      </c>
      <c r="D80" s="74">
        <v>58900</v>
      </c>
      <c r="E80" s="74">
        <v>151000</v>
      </c>
      <c r="F80" s="75">
        <v>58.1</v>
      </c>
      <c r="G80" s="74">
        <v>50200</v>
      </c>
      <c r="H80" s="76">
        <v>8.1</v>
      </c>
    </row>
    <row r="81" spans="1:8" s="60" customFormat="1" ht="13.5" x14ac:dyDescent="0.25">
      <c r="A81" s="54" t="s">
        <v>419</v>
      </c>
      <c r="B81" s="74">
        <v>167000</v>
      </c>
      <c r="C81" s="75">
        <v>49.9</v>
      </c>
      <c r="D81" s="74">
        <v>58900</v>
      </c>
      <c r="E81" s="74">
        <v>151000</v>
      </c>
      <c r="F81" s="75">
        <v>59.3</v>
      </c>
      <c r="G81" s="74">
        <v>50200</v>
      </c>
      <c r="H81" s="76">
        <v>7.75</v>
      </c>
    </row>
    <row r="82" spans="1:8" s="60" customFormat="1" ht="13.5" x14ac:dyDescent="0.25">
      <c r="A82" s="54" t="s">
        <v>420</v>
      </c>
      <c r="B82" s="74">
        <v>170000</v>
      </c>
      <c r="C82" s="75">
        <v>61.3</v>
      </c>
      <c r="D82" s="74">
        <v>64700</v>
      </c>
      <c r="E82" s="74">
        <v>153000</v>
      </c>
      <c r="F82" s="75">
        <v>56.9</v>
      </c>
      <c r="G82" s="74">
        <v>52500</v>
      </c>
      <c r="H82" s="76">
        <v>7.21</v>
      </c>
    </row>
    <row r="83" spans="1:8" s="60" customFormat="1" ht="13.5" x14ac:dyDescent="0.25">
      <c r="A83" s="54" t="s">
        <v>421</v>
      </c>
      <c r="B83" s="74">
        <v>171000</v>
      </c>
      <c r="C83" s="75">
        <v>61</v>
      </c>
      <c r="D83" s="74">
        <v>64700</v>
      </c>
      <c r="E83" s="74">
        <v>156000</v>
      </c>
      <c r="F83" s="75">
        <v>63.4</v>
      </c>
      <c r="G83" s="74">
        <v>52500</v>
      </c>
      <c r="H83" s="76">
        <v>7.15</v>
      </c>
    </row>
    <row r="84" spans="1:8" s="60" customFormat="1" ht="13.5" x14ac:dyDescent="0.25">
      <c r="A84" s="54" t="s">
        <v>422</v>
      </c>
      <c r="B84" s="74">
        <v>173000</v>
      </c>
      <c r="C84" s="75">
        <v>60.8</v>
      </c>
      <c r="D84" s="74">
        <v>64700</v>
      </c>
      <c r="E84" s="74">
        <v>161000</v>
      </c>
      <c r="F84" s="75">
        <v>61.5</v>
      </c>
      <c r="G84" s="74">
        <v>52500</v>
      </c>
      <c r="H84" s="76">
        <v>7.06</v>
      </c>
    </row>
    <row r="85" spans="1:8" s="60" customFormat="1" ht="13.5" x14ac:dyDescent="0.25">
      <c r="A85" s="54" t="s">
        <v>423</v>
      </c>
      <c r="B85" s="74">
        <v>176000</v>
      </c>
      <c r="C85" s="75">
        <v>61.9</v>
      </c>
      <c r="D85" s="74">
        <v>64700</v>
      </c>
      <c r="E85" s="74">
        <v>158000</v>
      </c>
      <c r="F85" s="75">
        <v>64.099999999999994</v>
      </c>
      <c r="G85" s="74">
        <v>52500</v>
      </c>
      <c r="H85" s="76">
        <v>6.71</v>
      </c>
    </row>
    <row r="86" spans="1:8" s="60" customFormat="1" ht="13.5" x14ac:dyDescent="0.25">
      <c r="A86" s="54" t="s">
        <v>424</v>
      </c>
      <c r="B86" s="74">
        <v>178000</v>
      </c>
      <c r="C86" s="75">
        <v>67.900000000000006</v>
      </c>
      <c r="D86" s="74">
        <v>71100.000000000015</v>
      </c>
      <c r="E86" s="74">
        <v>160000</v>
      </c>
      <c r="F86" s="75">
        <v>64.8</v>
      </c>
      <c r="G86" s="74">
        <v>54400</v>
      </c>
      <c r="H86" s="76">
        <v>6.86</v>
      </c>
    </row>
    <row r="87" spans="1:8" s="60" customFormat="1" ht="13.5" x14ac:dyDescent="0.25">
      <c r="A87" s="54" t="s">
        <v>425</v>
      </c>
      <c r="B87" s="74"/>
      <c r="C87" s="75"/>
      <c r="D87" s="74"/>
      <c r="E87" s="74"/>
      <c r="F87" s="75"/>
      <c r="G87" s="74"/>
      <c r="H87" s="76"/>
    </row>
    <row r="88" spans="1:8" s="60" customFormat="1" ht="13.5" x14ac:dyDescent="0.25">
      <c r="A88" s="54" t="s">
        <v>426</v>
      </c>
      <c r="B88" s="74"/>
      <c r="C88" s="75"/>
      <c r="D88" s="74"/>
      <c r="E88" s="74"/>
      <c r="F88" s="75"/>
      <c r="G88" s="74"/>
      <c r="H88" s="76"/>
    </row>
    <row r="89" spans="1:8" s="60" customFormat="1" ht="13.5" x14ac:dyDescent="0.25">
      <c r="A89" s="54" t="s">
        <v>427</v>
      </c>
      <c r="B89" s="74"/>
      <c r="C89" s="75"/>
      <c r="D89" s="74"/>
      <c r="E89" s="74"/>
      <c r="F89" s="75"/>
      <c r="G89" s="74"/>
      <c r="H89" s="76"/>
    </row>
    <row r="90" spans="1:8" s="60" customFormat="1" ht="13.5" x14ac:dyDescent="0.25">
      <c r="A90" s="54" t="s">
        <v>428</v>
      </c>
      <c r="B90" s="74"/>
      <c r="C90" s="75"/>
      <c r="D90" s="74"/>
      <c r="E90" s="74"/>
      <c r="F90" s="75"/>
      <c r="G90" s="74"/>
      <c r="H90" s="76"/>
    </row>
    <row r="91" spans="1:8" s="60" customFormat="1" ht="13.5" x14ac:dyDescent="0.25">
      <c r="A91" s="54" t="s">
        <v>429</v>
      </c>
      <c r="B91" s="74"/>
      <c r="C91" s="75"/>
      <c r="D91" s="74"/>
      <c r="E91" s="74"/>
      <c r="F91" s="75"/>
      <c r="G91" s="74"/>
      <c r="H91" s="76"/>
    </row>
    <row r="92" spans="1:8" s="60" customFormat="1" ht="13.5" x14ac:dyDescent="0.25">
      <c r="A92" s="54" t="s">
        <v>430</v>
      </c>
      <c r="B92" s="74"/>
      <c r="C92" s="75"/>
      <c r="D92" s="74"/>
      <c r="E92" s="74"/>
      <c r="F92" s="75"/>
      <c r="G92" s="74"/>
      <c r="H92" s="76"/>
    </row>
    <row r="93" spans="1:8" s="60" customFormat="1" ht="13.5" x14ac:dyDescent="0.25">
      <c r="A93" s="54" t="s">
        <v>431</v>
      </c>
      <c r="B93" s="74">
        <v>167000</v>
      </c>
      <c r="C93" s="75">
        <v>68.5</v>
      </c>
      <c r="D93" s="74">
        <v>66900</v>
      </c>
      <c r="E93" s="74">
        <v>186000</v>
      </c>
      <c r="F93" s="75">
        <v>58.9</v>
      </c>
      <c r="G93" s="74">
        <v>56500</v>
      </c>
      <c r="H93" s="76">
        <v>5.75</v>
      </c>
    </row>
    <row r="94" spans="1:8" s="60" customFormat="1" ht="13.5" x14ac:dyDescent="0.25">
      <c r="A94" s="54" t="s">
        <v>432</v>
      </c>
      <c r="B94" s="74">
        <v>165000</v>
      </c>
      <c r="C94" s="75">
        <v>71.900000000000006</v>
      </c>
      <c r="D94" s="74">
        <v>66900</v>
      </c>
      <c r="E94" s="74">
        <v>186500</v>
      </c>
      <c r="F94" s="75">
        <v>61.2</v>
      </c>
      <c r="G94" s="74">
        <v>57500</v>
      </c>
      <c r="H94" s="76">
        <v>5.62</v>
      </c>
    </row>
    <row r="95" spans="1:8" s="60" customFormat="1" ht="13.5" x14ac:dyDescent="0.25">
      <c r="A95" s="54" t="s">
        <v>433</v>
      </c>
      <c r="B95" s="74">
        <v>173000</v>
      </c>
      <c r="C95" s="75">
        <v>65.900000000000006</v>
      </c>
      <c r="D95" s="74">
        <v>66900</v>
      </c>
      <c r="E95" s="74">
        <v>204000</v>
      </c>
      <c r="F95" s="75">
        <v>55.6</v>
      </c>
      <c r="G95" s="74">
        <v>57500</v>
      </c>
      <c r="H95" s="76">
        <v>5.72</v>
      </c>
    </row>
    <row r="96" spans="1:8" s="60" customFormat="1" ht="13.5" x14ac:dyDescent="0.25">
      <c r="A96" s="54" t="s">
        <v>434</v>
      </c>
      <c r="B96" s="74">
        <v>174000</v>
      </c>
      <c r="C96" s="75">
        <v>66.599999999999994</v>
      </c>
      <c r="D96" s="74">
        <v>66900</v>
      </c>
      <c r="E96" s="74">
        <v>225000</v>
      </c>
      <c r="F96" s="75">
        <v>50.5</v>
      </c>
      <c r="G96" s="74">
        <v>57500</v>
      </c>
      <c r="H96" s="76">
        <v>5.83</v>
      </c>
    </row>
    <row r="97" spans="1:8" s="60" customFormat="1" ht="13.5" x14ac:dyDescent="0.25">
      <c r="A97" s="54" t="s">
        <v>435</v>
      </c>
      <c r="B97" s="74">
        <v>173000</v>
      </c>
      <c r="C97" s="75">
        <v>66.8</v>
      </c>
      <c r="D97" s="74">
        <v>66900</v>
      </c>
      <c r="E97" s="74">
        <v>219000</v>
      </c>
      <c r="F97" s="75">
        <v>52</v>
      </c>
      <c r="G97" s="74">
        <v>57500</v>
      </c>
      <c r="H97" s="76">
        <v>5.77</v>
      </c>
    </row>
    <row r="98" spans="1:8" s="60" customFormat="1" ht="13.5" x14ac:dyDescent="0.25">
      <c r="A98" s="54" t="s">
        <v>436</v>
      </c>
      <c r="B98" s="74">
        <v>179000</v>
      </c>
      <c r="C98" s="75">
        <v>66.5</v>
      </c>
      <c r="D98" s="74">
        <v>68600.000000000015</v>
      </c>
      <c r="E98" s="74">
        <v>225000</v>
      </c>
      <c r="F98" s="75">
        <v>50.1</v>
      </c>
      <c r="G98" s="74">
        <v>58000</v>
      </c>
      <c r="H98" s="76">
        <v>5.79</v>
      </c>
    </row>
    <row r="99" spans="1:8" s="60" customFormat="1" ht="13.5" x14ac:dyDescent="0.25">
      <c r="A99" s="54" t="s">
        <v>437</v>
      </c>
      <c r="B99" s="74">
        <v>193000</v>
      </c>
      <c r="C99" s="75">
        <v>61.5</v>
      </c>
      <c r="D99" s="74">
        <v>68600.000000000015</v>
      </c>
      <c r="E99" s="74">
        <v>241000</v>
      </c>
      <c r="F99" s="75">
        <v>45.9</v>
      </c>
      <c r="G99" s="74">
        <v>58000</v>
      </c>
      <c r="H99" s="76">
        <v>5.82</v>
      </c>
    </row>
    <row r="100" spans="1:8" s="60" customFormat="1" ht="13.5" x14ac:dyDescent="0.25">
      <c r="A100" s="54" t="s">
        <v>438</v>
      </c>
      <c r="B100" s="74">
        <v>195000</v>
      </c>
      <c r="C100" s="75">
        <v>60.8</v>
      </c>
      <c r="D100" s="74">
        <v>68600.000000000015</v>
      </c>
      <c r="E100" s="74">
        <v>253000</v>
      </c>
      <c r="F100" s="75">
        <v>43.2</v>
      </c>
      <c r="G100" s="74">
        <v>58000</v>
      </c>
      <c r="H100" s="76">
        <v>5.84</v>
      </c>
    </row>
    <row r="101" spans="1:8" s="60" customFormat="1" ht="13.5" x14ac:dyDescent="0.25">
      <c r="A101" s="54" t="s">
        <v>439</v>
      </c>
      <c r="B101" s="74">
        <v>190000</v>
      </c>
      <c r="C101" s="75">
        <v>60.7</v>
      </c>
      <c r="D101" s="74">
        <v>68600.000000000015</v>
      </c>
      <c r="E101" s="74">
        <v>254000</v>
      </c>
      <c r="F101" s="75">
        <v>41</v>
      </c>
      <c r="G101" s="74">
        <v>58000</v>
      </c>
      <c r="H101" s="76">
        <v>6.21</v>
      </c>
    </row>
    <row r="102" spans="1:8" s="60" customFormat="1" ht="13.5" x14ac:dyDescent="0.25">
      <c r="A102" s="54" t="s">
        <v>440</v>
      </c>
      <c r="B102" s="74">
        <v>197000</v>
      </c>
      <c r="C102" s="75">
        <v>58.3</v>
      </c>
      <c r="D102" s="74">
        <v>69600.000000000015</v>
      </c>
      <c r="E102" s="74">
        <v>250000</v>
      </c>
      <c r="F102" s="75">
        <v>41.3</v>
      </c>
      <c r="G102" s="74">
        <v>59600</v>
      </c>
      <c r="H102" s="76">
        <v>6.39</v>
      </c>
    </row>
    <row r="103" spans="1:8" s="60" customFormat="1" ht="13.5" x14ac:dyDescent="0.25">
      <c r="A103" s="54" t="s">
        <v>441</v>
      </c>
      <c r="B103" s="74">
        <v>189000</v>
      </c>
      <c r="C103" s="75">
        <v>61.9</v>
      </c>
      <c r="D103" s="74">
        <v>69600.000000000015</v>
      </c>
      <c r="E103" s="74">
        <v>249900</v>
      </c>
      <c r="F103" s="75">
        <v>40.57</v>
      </c>
      <c r="G103" s="74">
        <v>59600</v>
      </c>
      <c r="H103" s="76">
        <v>6.65</v>
      </c>
    </row>
    <row r="104" spans="1:8" s="60" customFormat="1" ht="13.5" x14ac:dyDescent="0.25">
      <c r="A104" s="54" t="s">
        <v>442</v>
      </c>
      <c r="B104" s="74">
        <v>197000</v>
      </c>
      <c r="C104" s="75">
        <v>57.8</v>
      </c>
      <c r="D104" s="74">
        <v>69600.000000000015</v>
      </c>
      <c r="E104" s="74">
        <v>248000</v>
      </c>
      <c r="F104" s="75">
        <v>40.36</v>
      </c>
      <c r="G104" s="74">
        <v>59600</v>
      </c>
      <c r="H104" s="76">
        <v>6.77</v>
      </c>
    </row>
    <row r="105" spans="1:8" s="60" customFormat="1" ht="13.5" x14ac:dyDescent="0.25">
      <c r="A105" s="54" t="s">
        <v>443</v>
      </c>
      <c r="B105" s="74">
        <v>199000</v>
      </c>
      <c r="C105" s="75">
        <v>57.5</v>
      </c>
      <c r="D105" s="74">
        <v>69600.000000000015</v>
      </c>
      <c r="E105" s="74">
        <v>247000</v>
      </c>
      <c r="F105" s="75">
        <v>41.6</v>
      </c>
      <c r="G105" s="74">
        <v>59600</v>
      </c>
      <c r="H105" s="76">
        <v>6.52</v>
      </c>
    </row>
    <row r="106" spans="1:8" s="60" customFormat="1" ht="13.5" x14ac:dyDescent="0.25">
      <c r="A106" s="54" t="s">
        <v>444</v>
      </c>
      <c r="B106" s="74">
        <v>200000</v>
      </c>
      <c r="C106" s="75">
        <v>56.8</v>
      </c>
      <c r="D106" s="74">
        <v>69300</v>
      </c>
      <c r="E106" s="74">
        <v>238000</v>
      </c>
      <c r="F106" s="75">
        <v>43.9</v>
      </c>
      <c r="G106" s="74">
        <v>59000</v>
      </c>
      <c r="H106" s="76">
        <v>6.4</v>
      </c>
    </row>
    <row r="107" spans="1:8" s="60" customFormat="1" ht="13.5" x14ac:dyDescent="0.25">
      <c r="A107" s="54" t="s">
        <v>445</v>
      </c>
      <c r="B107" s="74">
        <v>205000</v>
      </c>
      <c r="C107" s="75">
        <v>54.7</v>
      </c>
      <c r="D107" s="74">
        <v>69300</v>
      </c>
      <c r="E107" s="74">
        <v>240000</v>
      </c>
      <c r="F107" s="75">
        <v>43.1</v>
      </c>
      <c r="G107" s="74">
        <v>59000</v>
      </c>
      <c r="H107" s="76">
        <v>6.44</v>
      </c>
    </row>
    <row r="108" spans="1:8" s="60" customFormat="1" ht="13.5" x14ac:dyDescent="0.25">
      <c r="A108" s="54" t="s">
        <v>446</v>
      </c>
      <c r="B108" s="74">
        <v>205000</v>
      </c>
      <c r="C108" s="75">
        <v>53.1</v>
      </c>
      <c r="D108" s="74">
        <v>69300</v>
      </c>
      <c r="E108" s="74">
        <v>239000</v>
      </c>
      <c r="F108" s="75">
        <v>42</v>
      </c>
      <c r="G108" s="74">
        <v>59000</v>
      </c>
      <c r="H108" s="76">
        <v>6.73</v>
      </c>
    </row>
    <row r="109" spans="1:8" s="60" customFormat="1" ht="13.5" x14ac:dyDescent="0.25">
      <c r="A109" s="54" t="s">
        <v>447</v>
      </c>
      <c r="B109" s="74">
        <v>200000</v>
      </c>
      <c r="C109" s="75">
        <v>56.3</v>
      </c>
      <c r="D109" s="74">
        <v>69300</v>
      </c>
      <c r="E109" s="74">
        <v>227000</v>
      </c>
      <c r="F109" s="75">
        <v>46.6</v>
      </c>
      <c r="G109" s="74">
        <v>59000</v>
      </c>
      <c r="H109" s="76">
        <v>6.42</v>
      </c>
    </row>
    <row r="110" spans="1:8" s="60" customFormat="1" ht="13.5" x14ac:dyDescent="0.25">
      <c r="A110" s="54" t="s">
        <v>448</v>
      </c>
      <c r="B110" s="74">
        <v>191000</v>
      </c>
      <c r="C110" s="75">
        <v>61.6</v>
      </c>
      <c r="D110" s="74">
        <v>69100.000000000015</v>
      </c>
      <c r="E110" s="74">
        <v>219000</v>
      </c>
      <c r="F110" s="75">
        <v>53.8</v>
      </c>
      <c r="G110" s="74">
        <v>61500</v>
      </c>
      <c r="H110" s="76">
        <v>6.02</v>
      </c>
    </row>
    <row r="111" spans="1:8" s="60" customFormat="1" ht="13.5" x14ac:dyDescent="0.25">
      <c r="A111" s="54" t="s">
        <v>449</v>
      </c>
      <c r="B111" s="74">
        <v>186000</v>
      </c>
      <c r="C111" s="75">
        <v>63.4</v>
      </c>
      <c r="D111" s="74">
        <v>69100.000000000015</v>
      </c>
      <c r="E111" s="74">
        <v>215000</v>
      </c>
      <c r="F111" s="75">
        <v>55</v>
      </c>
      <c r="G111" s="74">
        <v>61500</v>
      </c>
      <c r="H111" s="76">
        <v>6.12</v>
      </c>
    </row>
    <row r="112" spans="1:8" s="60" customFormat="1" ht="13.5" x14ac:dyDescent="0.25">
      <c r="A112" s="54" t="s">
        <v>450</v>
      </c>
      <c r="B112" s="74">
        <v>185000</v>
      </c>
      <c r="C112" s="75">
        <v>61.9</v>
      </c>
      <c r="D112" s="74">
        <v>69100.000000000015</v>
      </c>
      <c r="E112" s="74">
        <v>205900</v>
      </c>
      <c r="F112" s="75">
        <v>56.1</v>
      </c>
      <c r="G112" s="74">
        <v>61500</v>
      </c>
      <c r="H112" s="76">
        <v>6.39</v>
      </c>
    </row>
    <row r="113" spans="1:10" s="60" customFormat="1" ht="13.5" x14ac:dyDescent="0.25">
      <c r="A113" s="54" t="s">
        <v>451</v>
      </c>
      <c r="B113" s="74">
        <v>176000</v>
      </c>
      <c r="C113" s="75">
        <v>67.2</v>
      </c>
      <c r="D113" s="74">
        <v>69100</v>
      </c>
      <c r="E113" s="74">
        <v>190000</v>
      </c>
      <c r="F113" s="75">
        <v>62.4</v>
      </c>
      <c r="G113" s="74">
        <v>61500</v>
      </c>
      <c r="H113" s="76">
        <v>6.02</v>
      </c>
    </row>
    <row r="114" spans="1:10" s="60" customFormat="1" ht="13.5" x14ac:dyDescent="0.25">
      <c r="A114" s="54" t="s">
        <v>452</v>
      </c>
      <c r="B114" s="74">
        <v>177000</v>
      </c>
      <c r="C114" s="75">
        <v>75</v>
      </c>
      <c r="D114" s="74">
        <v>73300</v>
      </c>
      <c r="E114" s="74">
        <v>175500</v>
      </c>
      <c r="F114" s="75">
        <v>72.5</v>
      </c>
      <c r="G114" s="74">
        <v>64000</v>
      </c>
      <c r="H114" s="76">
        <v>5.14</v>
      </c>
    </row>
    <row r="115" spans="1:10" s="60" customFormat="1" ht="13.5" x14ac:dyDescent="0.25">
      <c r="A115" s="54" t="s">
        <v>453</v>
      </c>
      <c r="B115" s="74">
        <v>186000</v>
      </c>
      <c r="C115" s="75">
        <v>73.400000000000006</v>
      </c>
      <c r="D115" s="74">
        <v>73300</v>
      </c>
      <c r="E115" s="74">
        <v>177000</v>
      </c>
      <c r="F115" s="75">
        <v>72.3</v>
      </c>
      <c r="G115" s="74">
        <v>64000</v>
      </c>
      <c r="H115" s="76">
        <v>5.03</v>
      </c>
    </row>
    <row r="116" spans="1:10" s="60" customFormat="1" ht="13.5" x14ac:dyDescent="0.25">
      <c r="A116" s="54" t="s">
        <v>454</v>
      </c>
      <c r="B116" s="74">
        <v>183000</v>
      </c>
      <c r="C116" s="75">
        <v>74</v>
      </c>
      <c r="D116" s="74">
        <v>73300</v>
      </c>
      <c r="E116" s="74">
        <v>179000</v>
      </c>
      <c r="F116" s="75">
        <v>70.099999999999994</v>
      </c>
      <c r="G116" s="74">
        <v>64000</v>
      </c>
      <c r="H116" s="76">
        <v>5.33</v>
      </c>
    </row>
    <row r="117" spans="1:10" s="60" customFormat="1" ht="13.5" x14ac:dyDescent="0.25">
      <c r="A117" s="54" t="s">
        <v>455</v>
      </c>
      <c r="B117" s="74">
        <v>176000</v>
      </c>
      <c r="C117" s="75">
        <v>77.400000000000006</v>
      </c>
      <c r="D117" s="74">
        <v>73300</v>
      </c>
      <c r="E117" s="74">
        <v>180000</v>
      </c>
      <c r="F117" s="75">
        <v>70.8</v>
      </c>
      <c r="G117" s="74">
        <v>64000</v>
      </c>
      <c r="H117" s="76">
        <v>5.1100000000000003</v>
      </c>
    </row>
    <row r="118" spans="1:10" s="60" customFormat="1" ht="13.5" x14ac:dyDescent="0.25">
      <c r="A118" s="54" t="s">
        <v>456</v>
      </c>
      <c r="B118" s="74">
        <v>176000</v>
      </c>
      <c r="C118" s="75">
        <v>80.2</v>
      </c>
      <c r="D118" s="74">
        <v>73800</v>
      </c>
      <c r="E118" s="74">
        <v>175000</v>
      </c>
      <c r="F118" s="75">
        <v>72.2</v>
      </c>
      <c r="G118" s="74">
        <v>63800</v>
      </c>
      <c r="H118" s="76">
        <v>5.12</v>
      </c>
    </row>
    <row r="119" spans="1:10" s="60" customFormat="1" ht="13.5" x14ac:dyDescent="0.25">
      <c r="A119" s="54" t="s">
        <v>457</v>
      </c>
      <c r="B119" s="74">
        <v>178000</v>
      </c>
      <c r="C119" s="75">
        <v>81.5</v>
      </c>
      <c r="D119" s="74">
        <v>73800</v>
      </c>
      <c r="E119" s="74">
        <v>179000</v>
      </c>
      <c r="F119" s="75">
        <v>72.3</v>
      </c>
      <c r="G119" s="74">
        <v>64400.000000000007</v>
      </c>
      <c r="H119" s="76">
        <v>5.1100000000000003</v>
      </c>
    </row>
    <row r="120" spans="1:10" s="60" customFormat="1" ht="13.5" x14ac:dyDescent="0.25">
      <c r="A120" s="54" t="s">
        <v>458</v>
      </c>
      <c r="B120" s="74">
        <v>183000</v>
      </c>
      <c r="C120" s="75">
        <v>73.900000000000006</v>
      </c>
      <c r="D120" s="74">
        <v>73800</v>
      </c>
      <c r="E120" s="74">
        <v>180000</v>
      </c>
      <c r="F120" s="75">
        <v>72.099999999999994</v>
      </c>
      <c r="G120" s="74">
        <v>64400.000000000007</v>
      </c>
      <c r="H120" s="76">
        <v>4.79</v>
      </c>
    </row>
    <row r="121" spans="1:10" s="60" customFormat="1" ht="13.5" x14ac:dyDescent="0.25">
      <c r="A121" s="54" t="s">
        <v>459</v>
      </c>
      <c r="B121" s="74">
        <v>184000</v>
      </c>
      <c r="C121" s="75">
        <v>74.599999999999994</v>
      </c>
      <c r="D121" s="74">
        <v>73800</v>
      </c>
      <c r="E121" s="74">
        <v>175000</v>
      </c>
      <c r="F121" s="75">
        <v>73.900000000000006</v>
      </c>
      <c r="G121" s="74">
        <v>64400.000000000007</v>
      </c>
      <c r="H121" s="76">
        <v>4.59</v>
      </c>
    </row>
    <row r="122" spans="1:10" s="60" customFormat="1" ht="13.5" x14ac:dyDescent="0.25">
      <c r="A122" s="54" t="s">
        <v>460</v>
      </c>
      <c r="B122" s="74">
        <v>180000</v>
      </c>
      <c r="C122" s="75">
        <v>73.8</v>
      </c>
      <c r="D122" s="74">
        <v>73800</v>
      </c>
      <c r="E122" s="74">
        <v>165000</v>
      </c>
      <c r="F122" s="75">
        <v>74.599999999999994</v>
      </c>
      <c r="G122" s="74">
        <v>64400.000000000007</v>
      </c>
      <c r="H122" s="76">
        <v>4.9800000000000004</v>
      </c>
    </row>
    <row r="123" spans="1:10" s="60" customFormat="1" ht="13.5" x14ac:dyDescent="0.25">
      <c r="A123" s="54" t="s">
        <v>461</v>
      </c>
      <c r="B123" s="74">
        <v>191000</v>
      </c>
      <c r="C123" s="75">
        <v>71.5</v>
      </c>
      <c r="D123" s="74">
        <v>74900</v>
      </c>
      <c r="E123" s="74">
        <v>172000</v>
      </c>
      <c r="F123" s="75">
        <v>72.599999999999994</v>
      </c>
      <c r="G123" s="74">
        <v>64200</v>
      </c>
      <c r="H123" s="76">
        <v>4.95</v>
      </c>
    </row>
    <row r="124" spans="1:10" s="60" customFormat="1" ht="13.5" x14ac:dyDescent="0.25">
      <c r="A124" s="54" t="s">
        <v>462</v>
      </c>
      <c r="B124" s="74">
        <v>187000</v>
      </c>
      <c r="C124" s="75">
        <v>74.3</v>
      </c>
      <c r="D124" s="74">
        <v>74900</v>
      </c>
      <c r="E124" s="74">
        <v>176000</v>
      </c>
      <c r="F124" s="75">
        <v>72.900000000000006</v>
      </c>
      <c r="G124" s="74">
        <v>64200</v>
      </c>
      <c r="H124" s="76">
        <v>4.71</v>
      </c>
    </row>
    <row r="125" spans="1:10" s="60" customFormat="1" ht="13.5" x14ac:dyDescent="0.25">
      <c r="A125" s="54" t="s">
        <v>463</v>
      </c>
      <c r="B125" s="74">
        <v>183000</v>
      </c>
      <c r="C125" s="75">
        <v>78.900000000000006</v>
      </c>
      <c r="D125" s="74">
        <v>74900</v>
      </c>
      <c r="E125" s="74">
        <v>170000</v>
      </c>
      <c r="F125" s="75">
        <v>75.900000000000006</v>
      </c>
      <c r="G125" s="74">
        <v>64200</v>
      </c>
      <c r="H125" s="76">
        <v>4.43</v>
      </c>
    </row>
    <row r="126" spans="1:10" s="60" customFormat="1" ht="13.5" x14ac:dyDescent="0.25">
      <c r="A126" s="54" t="s">
        <v>464</v>
      </c>
      <c r="B126" s="74">
        <v>184000</v>
      </c>
      <c r="C126" s="75">
        <v>77.3</v>
      </c>
      <c r="D126" s="74">
        <v>75900</v>
      </c>
      <c r="E126" s="74">
        <v>161000</v>
      </c>
      <c r="F126" s="75">
        <v>78.8</v>
      </c>
      <c r="G126" s="74">
        <v>65000</v>
      </c>
      <c r="H126" s="76">
        <v>4.0199999999999996</v>
      </c>
      <c r="J126" s="80"/>
    </row>
    <row r="127" spans="1:10" s="60" customFormat="1" ht="13.5" x14ac:dyDescent="0.25">
      <c r="A127" s="54" t="s">
        <v>465</v>
      </c>
      <c r="B127" s="74">
        <v>224000</v>
      </c>
      <c r="C127" s="75">
        <v>65.5</v>
      </c>
      <c r="D127" s="74">
        <v>75900</v>
      </c>
      <c r="E127" s="74">
        <v>183000</v>
      </c>
      <c r="F127" s="75">
        <v>74.599999999999994</v>
      </c>
      <c r="G127" s="74">
        <v>65000</v>
      </c>
      <c r="H127" s="76">
        <v>3.9</v>
      </c>
      <c r="J127" s="80"/>
    </row>
    <row r="128" spans="1:10" s="60" customFormat="1" ht="13.5" x14ac:dyDescent="0.25">
      <c r="A128" s="54" t="s">
        <v>466</v>
      </c>
      <c r="B128" s="74">
        <v>205000</v>
      </c>
      <c r="C128" s="75">
        <v>74</v>
      </c>
      <c r="D128" s="74">
        <v>75900</v>
      </c>
      <c r="E128" s="74">
        <v>187000</v>
      </c>
      <c r="F128" s="75">
        <v>75.099999999999994</v>
      </c>
      <c r="G128" s="74">
        <v>65000</v>
      </c>
      <c r="H128" s="76">
        <v>3.64</v>
      </c>
      <c r="J128" s="80"/>
    </row>
    <row r="129" spans="1:10" s="60" customFormat="1" ht="13.5" x14ac:dyDescent="0.25">
      <c r="A129" s="54" t="s">
        <v>467</v>
      </c>
      <c r="B129" s="74">
        <v>201000</v>
      </c>
      <c r="C129" s="75">
        <v>75</v>
      </c>
      <c r="D129" s="74">
        <v>75900</v>
      </c>
      <c r="E129" s="74">
        <v>186000</v>
      </c>
      <c r="F129" s="75">
        <v>75.599999999999994</v>
      </c>
      <c r="G129" s="74">
        <v>65000</v>
      </c>
      <c r="H129" s="76">
        <v>3.45</v>
      </c>
      <c r="J129" s="80"/>
    </row>
    <row r="130" spans="1:10" s="60" customFormat="1" ht="13.5" x14ac:dyDescent="0.25">
      <c r="A130" s="54" t="s">
        <v>468</v>
      </c>
      <c r="B130" s="74">
        <v>211000</v>
      </c>
      <c r="C130" s="75">
        <v>69.5</v>
      </c>
      <c r="D130" s="74">
        <v>73200</v>
      </c>
      <c r="E130" s="74">
        <v>182000</v>
      </c>
      <c r="F130" s="75">
        <v>73.7</v>
      </c>
      <c r="G130" s="74">
        <v>64400.000000000007</v>
      </c>
      <c r="H130" s="76">
        <v>3.59</v>
      </c>
      <c r="J130" s="80"/>
    </row>
    <row r="131" spans="1:10" s="60" customFormat="1" ht="13.5" x14ac:dyDescent="0.25">
      <c r="A131" s="54" t="s">
        <v>469</v>
      </c>
      <c r="B131" s="74">
        <v>231000</v>
      </c>
      <c r="C131" s="75">
        <v>63.8</v>
      </c>
      <c r="D131" s="74">
        <v>73200</v>
      </c>
      <c r="E131" s="74">
        <v>200000</v>
      </c>
      <c r="F131" s="75">
        <v>69.3</v>
      </c>
      <c r="G131" s="74">
        <v>64400.000000000007</v>
      </c>
      <c r="H131" s="76">
        <v>3.78</v>
      </c>
      <c r="J131" s="80"/>
    </row>
    <row r="132" spans="1:10" s="60" customFormat="1" ht="13.5" x14ac:dyDescent="0.25">
      <c r="A132" s="54" t="s">
        <v>470</v>
      </c>
      <c r="B132" s="74">
        <v>224000</v>
      </c>
      <c r="C132" s="75">
        <v>62.5</v>
      </c>
      <c r="D132" s="74">
        <v>73200</v>
      </c>
      <c r="E132" s="74">
        <v>210000</v>
      </c>
      <c r="F132" s="75">
        <v>64.3</v>
      </c>
      <c r="G132" s="74">
        <v>64400.000000000007</v>
      </c>
      <c r="H132" s="76">
        <v>4.54</v>
      </c>
      <c r="J132" s="80"/>
    </row>
    <row r="133" spans="1:10" s="60" customFormat="1" ht="13.5" x14ac:dyDescent="0.25">
      <c r="A133" s="54" t="s">
        <v>471</v>
      </c>
      <c r="B133" s="74">
        <v>225000</v>
      </c>
      <c r="C133" s="75">
        <v>63.4</v>
      </c>
      <c r="D133" s="74">
        <v>73200</v>
      </c>
      <c r="E133" s="74">
        <v>203000</v>
      </c>
      <c r="F133" s="75">
        <v>65.7</v>
      </c>
      <c r="G133" s="74">
        <v>64400.000000000007</v>
      </c>
      <c r="H133" s="76">
        <v>4.3899999999999997</v>
      </c>
      <c r="J133" s="80"/>
    </row>
    <row r="134" spans="1:10" s="60" customFormat="1" ht="13.5" x14ac:dyDescent="0.25">
      <c r="A134" s="54" t="s">
        <v>472</v>
      </c>
      <c r="B134" s="74">
        <v>247000</v>
      </c>
      <c r="C134" s="75">
        <v>57.9</v>
      </c>
      <c r="D134" s="74">
        <v>75400</v>
      </c>
      <c r="E134" s="74">
        <v>193000</v>
      </c>
      <c r="F134" s="75">
        <v>66.400000000000006</v>
      </c>
      <c r="G134" s="74">
        <v>63900</v>
      </c>
      <c r="H134" s="76">
        <v>4.45</v>
      </c>
      <c r="J134" s="80"/>
    </row>
    <row r="135" spans="1:10" s="60" customFormat="1" ht="13.5" x14ac:dyDescent="0.25">
      <c r="A135" s="54" t="s">
        <v>473</v>
      </c>
      <c r="B135" s="74">
        <v>243000</v>
      </c>
      <c r="C135" s="75">
        <v>60.6</v>
      </c>
      <c r="D135" s="74">
        <v>75400</v>
      </c>
      <c r="E135" s="74">
        <v>211000</v>
      </c>
      <c r="F135" s="75">
        <v>63.7</v>
      </c>
      <c r="G135" s="74">
        <v>63900</v>
      </c>
      <c r="H135" s="76">
        <v>4.3099999999999996</v>
      </c>
      <c r="J135" s="80"/>
    </row>
    <row r="136" spans="1:10" s="60" customFormat="1" ht="13.5" x14ac:dyDescent="0.25">
      <c r="A136" s="54" t="s">
        <v>474</v>
      </c>
      <c r="B136" s="74">
        <v>244000</v>
      </c>
      <c r="C136" s="75">
        <v>62</v>
      </c>
      <c r="D136" s="74">
        <v>75400</v>
      </c>
      <c r="E136" s="74">
        <v>220000</v>
      </c>
      <c r="F136" s="75">
        <v>63</v>
      </c>
      <c r="G136" s="74">
        <v>63900</v>
      </c>
      <c r="H136" s="76">
        <v>4.21</v>
      </c>
      <c r="J136" s="80"/>
    </row>
    <row r="137" spans="1:10" s="60" customFormat="1" ht="13.5" x14ac:dyDescent="0.25">
      <c r="A137" s="54" t="s">
        <v>475</v>
      </c>
      <c r="B137" s="74">
        <v>244000</v>
      </c>
      <c r="C137" s="75">
        <v>62.7</v>
      </c>
      <c r="D137" s="74">
        <v>75400</v>
      </c>
      <c r="E137" s="74">
        <v>214000</v>
      </c>
      <c r="F137" s="75">
        <v>64.400000000000006</v>
      </c>
      <c r="G137" s="74">
        <v>63900</v>
      </c>
      <c r="H137" s="76">
        <v>4.03</v>
      </c>
      <c r="J137" s="80"/>
    </row>
    <row r="138" spans="1:10" s="60" customFormat="1" ht="13.5" x14ac:dyDescent="0.25">
      <c r="A138" s="54" t="s">
        <v>476</v>
      </c>
      <c r="B138" s="74">
        <v>245000</v>
      </c>
      <c r="C138" s="75">
        <v>65.900000000000006</v>
      </c>
      <c r="D138" s="74">
        <v>76800</v>
      </c>
      <c r="E138" s="74">
        <v>210000</v>
      </c>
      <c r="F138" s="75">
        <v>67.5</v>
      </c>
      <c r="G138" s="74">
        <v>65800</v>
      </c>
      <c r="H138" s="76">
        <v>3.81</v>
      </c>
      <c r="J138" s="80"/>
    </row>
    <row r="139" spans="1:10" s="60" customFormat="1" ht="13.5" x14ac:dyDescent="0.25">
      <c r="A139" s="54" t="s">
        <v>477</v>
      </c>
      <c r="B139" s="74">
        <v>262000</v>
      </c>
      <c r="C139" s="75">
        <v>60.3</v>
      </c>
      <c r="D139" s="74">
        <v>76800</v>
      </c>
      <c r="E139" s="74">
        <v>230000</v>
      </c>
      <c r="F139" s="75">
        <v>63.6</v>
      </c>
      <c r="G139" s="74">
        <v>65800</v>
      </c>
      <c r="H139" s="76">
        <v>3.9</v>
      </c>
      <c r="J139" s="80"/>
    </row>
    <row r="140" spans="1:10" s="60" customFormat="1" ht="13.5" x14ac:dyDescent="0.25">
      <c r="A140" s="54" t="s">
        <v>478</v>
      </c>
      <c r="B140" s="74">
        <v>261000</v>
      </c>
      <c r="C140" s="75">
        <v>60</v>
      </c>
      <c r="D140" s="74">
        <v>76800</v>
      </c>
      <c r="E140" s="74">
        <v>231000</v>
      </c>
      <c r="F140" s="75">
        <v>63</v>
      </c>
      <c r="G140" s="74">
        <v>65800</v>
      </c>
      <c r="H140" s="76">
        <v>4.03</v>
      </c>
      <c r="J140" s="80"/>
    </row>
    <row r="141" spans="1:10" s="60" customFormat="1" ht="13.5" x14ac:dyDescent="0.25">
      <c r="A141" s="54" t="s">
        <v>479</v>
      </c>
      <c r="B141" s="74">
        <v>266000</v>
      </c>
      <c r="C141" s="75">
        <v>59.2</v>
      </c>
      <c r="D141" s="74">
        <v>76800</v>
      </c>
      <c r="E141" s="74">
        <v>226000</v>
      </c>
      <c r="F141" s="75">
        <v>63.8</v>
      </c>
      <c r="G141" s="74">
        <v>65800</v>
      </c>
      <c r="H141" s="76">
        <v>3.98</v>
      </c>
      <c r="J141" s="80"/>
    </row>
    <row r="142" spans="1:10" s="60" customFormat="1" ht="13.5" x14ac:dyDescent="0.25">
      <c r="A142" s="54" t="s">
        <v>480</v>
      </c>
      <c r="B142" s="74">
        <v>270000</v>
      </c>
      <c r="C142" s="75">
        <v>61.1</v>
      </c>
      <c r="D142" s="74">
        <v>77800</v>
      </c>
      <c r="E142" s="74">
        <v>223000</v>
      </c>
      <c r="F142" s="75">
        <v>66.099999999999994</v>
      </c>
      <c r="G142" s="74">
        <v>65700</v>
      </c>
      <c r="H142" s="76">
        <v>3.82</v>
      </c>
      <c r="J142" s="80"/>
    </row>
    <row r="143" spans="1:10" s="60" customFormat="1" ht="13.5" x14ac:dyDescent="0.25">
      <c r="A143" s="54" t="s">
        <v>481</v>
      </c>
      <c r="B143" s="74">
        <v>284000</v>
      </c>
      <c r="C143" s="75">
        <v>58.1</v>
      </c>
      <c r="D143" s="74">
        <v>77800</v>
      </c>
      <c r="E143" s="74">
        <v>240000</v>
      </c>
      <c r="F143" s="75">
        <v>63.1</v>
      </c>
      <c r="G143" s="74">
        <v>65700</v>
      </c>
      <c r="H143" s="76">
        <v>3.68</v>
      </c>
      <c r="J143" s="80"/>
    </row>
    <row r="144" spans="1:10" s="60" customFormat="1" ht="13.5" x14ac:dyDescent="0.25">
      <c r="A144" s="54" t="s">
        <v>482</v>
      </c>
      <c r="B144" s="74">
        <v>280000</v>
      </c>
      <c r="C144" s="75">
        <v>60.4</v>
      </c>
      <c r="D144" s="74">
        <v>77800</v>
      </c>
      <c r="E144" s="74">
        <v>247000</v>
      </c>
      <c r="F144" s="75">
        <v>62.8</v>
      </c>
      <c r="G144" s="74">
        <v>65700</v>
      </c>
      <c r="H144" s="76">
        <v>3.52</v>
      </c>
      <c r="J144" s="80"/>
    </row>
    <row r="145" spans="1:10" s="60" customFormat="1" ht="13.5" x14ac:dyDescent="0.25">
      <c r="A145" s="54" t="s">
        <v>483</v>
      </c>
      <c r="B145" s="74">
        <v>280000</v>
      </c>
      <c r="C145" s="75">
        <v>58.2</v>
      </c>
      <c r="D145" s="74">
        <v>77800</v>
      </c>
      <c r="E145" s="74">
        <v>250000</v>
      </c>
      <c r="F145" s="75">
        <v>59.7</v>
      </c>
      <c r="G145" s="74">
        <v>65700</v>
      </c>
      <c r="H145" s="76">
        <v>3.88</v>
      </c>
      <c r="J145" s="80"/>
    </row>
    <row r="146" spans="1:10" s="60" customFormat="1" ht="13.5" x14ac:dyDescent="0.25">
      <c r="A146" s="54" t="s">
        <v>484</v>
      </c>
      <c r="B146" s="74">
        <v>285000</v>
      </c>
      <c r="C146" s="75">
        <v>58.4</v>
      </c>
      <c r="D146" s="74">
        <v>81400</v>
      </c>
      <c r="E146" s="74">
        <v>245000</v>
      </c>
      <c r="F146" s="75">
        <v>60.9</v>
      </c>
      <c r="G146" s="74">
        <v>68000</v>
      </c>
      <c r="H146" s="76">
        <v>4.24</v>
      </c>
      <c r="J146" s="80"/>
    </row>
    <row r="147" spans="1:10" s="60" customFormat="1" ht="13.5" x14ac:dyDescent="0.25">
      <c r="A147" s="54" t="s">
        <v>485</v>
      </c>
      <c r="B147" s="74">
        <v>301000</v>
      </c>
      <c r="C147" s="75">
        <v>55</v>
      </c>
      <c r="D147" s="74">
        <v>81400</v>
      </c>
      <c r="E147" s="74">
        <v>256000</v>
      </c>
      <c r="F147" s="75">
        <v>59.6</v>
      </c>
      <c r="G147" s="74">
        <v>68000</v>
      </c>
      <c r="H147" s="76">
        <v>4.05</v>
      </c>
      <c r="J147" s="80"/>
    </row>
    <row r="148" spans="1:10" s="60" customFormat="1" ht="13.5" x14ac:dyDescent="0.25">
      <c r="A148" s="54" t="s">
        <v>486</v>
      </c>
      <c r="B148" s="74">
        <v>293000</v>
      </c>
      <c r="C148" s="75">
        <v>58.5</v>
      </c>
      <c r="D148" s="74">
        <v>81400</v>
      </c>
      <c r="E148" s="74">
        <v>260000</v>
      </c>
      <c r="F148" s="75">
        <v>59.1</v>
      </c>
      <c r="G148" s="74">
        <v>68000</v>
      </c>
      <c r="H148" s="76">
        <v>3.96</v>
      </c>
      <c r="J148" s="80"/>
    </row>
    <row r="149" spans="1:10" s="60" customFormat="1" ht="13.5" x14ac:dyDescent="0.25">
      <c r="A149" s="54" t="s">
        <v>487</v>
      </c>
      <c r="B149" s="74">
        <v>293000</v>
      </c>
      <c r="C149" s="75">
        <v>58</v>
      </c>
      <c r="D149" s="74">
        <v>81400</v>
      </c>
      <c r="E149" s="74">
        <v>255000</v>
      </c>
      <c r="F149" s="75">
        <v>60.1</v>
      </c>
      <c r="G149" s="74">
        <v>68000</v>
      </c>
      <c r="H149" s="76">
        <v>3.99</v>
      </c>
      <c r="J149" s="80"/>
    </row>
    <row r="150" spans="1:10" s="60" customFormat="1" ht="13.5" x14ac:dyDescent="0.25">
      <c r="A150" s="54" t="s">
        <v>488</v>
      </c>
      <c r="B150" s="74">
        <v>295000</v>
      </c>
      <c r="C150" s="75">
        <v>60.1</v>
      </c>
      <c r="D150" s="74">
        <v>86000</v>
      </c>
      <c r="E150" s="74">
        <v>252000</v>
      </c>
      <c r="F150" s="75">
        <v>61.6</v>
      </c>
      <c r="G150" s="74">
        <v>71900</v>
      </c>
      <c r="H150" s="76">
        <v>4.34</v>
      </c>
      <c r="J150" s="80"/>
    </row>
    <row r="151" spans="1:10" s="60" customFormat="1" ht="13.5" x14ac:dyDescent="0.25">
      <c r="A151" s="54" t="s">
        <v>489</v>
      </c>
      <c r="B151" s="74">
        <v>311000</v>
      </c>
      <c r="C151" s="75">
        <v>53.5</v>
      </c>
      <c r="D151" s="74">
        <v>86000</v>
      </c>
      <c r="E151" s="74">
        <v>265000</v>
      </c>
      <c r="F151" s="75">
        <v>57.4</v>
      </c>
      <c r="G151" s="74">
        <v>71900</v>
      </c>
      <c r="H151" s="76">
        <v>4.6100000000000003</v>
      </c>
      <c r="J151" s="80"/>
    </row>
    <row r="152" spans="1:10" s="60" customFormat="1" ht="13.5" x14ac:dyDescent="0.25">
      <c r="A152" s="54" t="s">
        <v>490</v>
      </c>
      <c r="B152" s="74">
        <v>303000</v>
      </c>
      <c r="C152" s="75">
        <v>55</v>
      </c>
      <c r="D152" s="74">
        <v>86000</v>
      </c>
      <c r="E152" s="74">
        <v>268000</v>
      </c>
      <c r="F152" s="75">
        <v>56.9</v>
      </c>
      <c r="G152" s="74">
        <v>71900</v>
      </c>
      <c r="H152" s="76">
        <v>4.63</v>
      </c>
      <c r="J152" s="80"/>
    </row>
    <row r="153" spans="1:10" s="60" customFormat="1" ht="13.5" x14ac:dyDescent="0.25">
      <c r="A153" s="54" t="s">
        <v>491</v>
      </c>
      <c r="B153" s="74">
        <v>300000</v>
      </c>
      <c r="C153" s="75">
        <v>54.6</v>
      </c>
      <c r="D153" s="74">
        <v>86000</v>
      </c>
      <c r="E153" s="74">
        <v>262500</v>
      </c>
      <c r="F153" s="75">
        <v>56.9</v>
      </c>
      <c r="G153" s="74">
        <v>71900</v>
      </c>
      <c r="H153" s="76">
        <v>4.84</v>
      </c>
      <c r="J153" s="80"/>
    </row>
    <row r="154" spans="1:10" s="60" customFormat="1" ht="13.5" x14ac:dyDescent="0.25">
      <c r="A154" s="54" t="s">
        <v>492</v>
      </c>
      <c r="B154" s="74">
        <v>303000</v>
      </c>
      <c r="C154" s="75">
        <v>65.5</v>
      </c>
      <c r="D154" s="74">
        <v>95900</v>
      </c>
      <c r="E154" s="74">
        <v>260000</v>
      </c>
      <c r="F154" s="75">
        <v>62.6</v>
      </c>
      <c r="G154" s="74">
        <v>75500</v>
      </c>
      <c r="H154" s="76">
        <v>4.4400000000000004</v>
      </c>
      <c r="J154" s="80"/>
    </row>
    <row r="155" spans="1:10" s="60" customFormat="1" ht="13.5" x14ac:dyDescent="0.25">
      <c r="A155" s="54" t="s">
        <v>493</v>
      </c>
      <c r="B155" s="74">
        <v>323000</v>
      </c>
      <c r="C155" s="75">
        <v>62.4</v>
      </c>
      <c r="D155" s="74">
        <v>95900</v>
      </c>
      <c r="E155" s="74">
        <v>280000</v>
      </c>
      <c r="F155" s="75">
        <v>60.9</v>
      </c>
      <c r="G155" s="74">
        <v>75500</v>
      </c>
      <c r="H155" s="76">
        <v>4.07</v>
      </c>
      <c r="J155" s="80"/>
    </row>
    <row r="156" spans="1:10" s="60" customFormat="1" ht="13.5" x14ac:dyDescent="0.25">
      <c r="A156" s="54" t="s">
        <v>494</v>
      </c>
      <c r="B156" s="74">
        <v>319000</v>
      </c>
      <c r="C156" s="75">
        <v>66.400000000000006</v>
      </c>
      <c r="D156" s="74">
        <v>95900</v>
      </c>
      <c r="E156" s="74">
        <v>280000</v>
      </c>
      <c r="F156" s="75">
        <v>63.6</v>
      </c>
      <c r="G156" s="74">
        <v>75500</v>
      </c>
      <c r="H156" s="76">
        <v>3.73</v>
      </c>
      <c r="J156" s="80"/>
    </row>
    <row r="157" spans="1:10" s="60" customFormat="1" ht="13.5" x14ac:dyDescent="0.25">
      <c r="A157" s="54" t="s">
        <v>495</v>
      </c>
      <c r="B157" s="74">
        <v>313000</v>
      </c>
      <c r="C157" s="75">
        <v>67.2</v>
      </c>
      <c r="D157" s="74">
        <v>95900</v>
      </c>
      <c r="E157" s="74">
        <v>279000</v>
      </c>
      <c r="F157" s="75">
        <v>63.2</v>
      </c>
      <c r="G157" s="74">
        <v>75500</v>
      </c>
      <c r="H157" s="76">
        <v>3.78</v>
      </c>
      <c r="J157" s="80"/>
    </row>
    <row r="158" spans="1:10" s="60" customFormat="1" ht="13.5" x14ac:dyDescent="0.25">
      <c r="A158" s="54" t="s">
        <v>496</v>
      </c>
      <c r="B158" s="74">
        <v>313000</v>
      </c>
      <c r="C158" s="75">
        <v>68.3</v>
      </c>
      <c r="D158" s="74">
        <v>97600</v>
      </c>
      <c r="E158" s="74">
        <v>280000</v>
      </c>
      <c r="F158" s="75">
        <v>66</v>
      </c>
      <c r="G158" s="74">
        <v>78500</v>
      </c>
      <c r="H158" s="76">
        <v>3.61</v>
      </c>
      <c r="J158" s="80"/>
    </row>
    <row r="159" spans="1:10" s="60" customFormat="1" ht="13.5" x14ac:dyDescent="0.25">
      <c r="A159" s="54" t="s">
        <v>497</v>
      </c>
      <c r="B159" s="74">
        <v>335000</v>
      </c>
      <c r="C159" s="75">
        <v>65.7</v>
      </c>
      <c r="D159" s="74">
        <v>97600</v>
      </c>
      <c r="E159" s="74">
        <v>300000</v>
      </c>
      <c r="F159" s="75">
        <v>64.900000000000006</v>
      </c>
      <c r="G159" s="74">
        <v>78500</v>
      </c>
      <c r="H159" s="76">
        <v>3.34</v>
      </c>
      <c r="J159" s="80"/>
    </row>
    <row r="160" spans="1:10" s="60" customFormat="1" ht="13.5" x14ac:dyDescent="0.25">
      <c r="A160" s="54" t="s">
        <v>498</v>
      </c>
      <c r="B160" s="74">
        <v>340000</v>
      </c>
      <c r="C160" s="75">
        <v>67.099999999999994</v>
      </c>
      <c r="D160" s="74">
        <v>97600</v>
      </c>
      <c r="E160" s="74">
        <v>313000</v>
      </c>
      <c r="F160" s="75">
        <v>63.3</v>
      </c>
      <c r="G160" s="74">
        <v>78500</v>
      </c>
      <c r="H160" s="76">
        <v>3.05</v>
      </c>
      <c r="J160" s="80"/>
    </row>
    <row r="161" spans="1:10" s="60" customFormat="1" ht="13.5" x14ac:dyDescent="0.25">
      <c r="A161" s="54" t="s">
        <v>499</v>
      </c>
      <c r="B161" s="74">
        <v>338000</v>
      </c>
      <c r="C161" s="75">
        <v>69.5</v>
      </c>
      <c r="D161" s="74">
        <v>97600</v>
      </c>
      <c r="E161" s="74">
        <v>320000</v>
      </c>
      <c r="F161" s="75">
        <v>63.3</v>
      </c>
      <c r="G161" s="74">
        <v>78500</v>
      </c>
      <c r="H161" s="76">
        <v>2.85</v>
      </c>
      <c r="J161" s="80"/>
    </row>
    <row r="162" spans="1:10" s="60" customFormat="1" ht="13.5" x14ac:dyDescent="0.25">
      <c r="A162" s="54" t="s">
        <v>500</v>
      </c>
      <c r="B162" s="74">
        <v>341000</v>
      </c>
      <c r="C162" s="75">
        <v>67.599999999999994</v>
      </c>
      <c r="D162" s="74">
        <v>98900</v>
      </c>
      <c r="E162" s="74">
        <v>320000</v>
      </c>
      <c r="F162" s="75">
        <v>63.1</v>
      </c>
      <c r="G162" s="74">
        <v>79900</v>
      </c>
      <c r="H162" s="76">
        <v>2.96</v>
      </c>
      <c r="J162" s="80"/>
    </row>
    <row r="163" spans="1:10" s="60" customFormat="1" ht="13.5" x14ac:dyDescent="0.25">
      <c r="A163" s="54" t="s">
        <v>501</v>
      </c>
      <c r="B163" s="74">
        <v>398000</v>
      </c>
      <c r="C163" s="75">
        <v>54.5</v>
      </c>
      <c r="D163" s="74">
        <v>98900</v>
      </c>
      <c r="E163" s="74">
        <v>350000</v>
      </c>
      <c r="F163" s="75">
        <v>56.6</v>
      </c>
      <c r="G163" s="74">
        <v>79900</v>
      </c>
      <c r="H163" s="76">
        <v>3.09</v>
      </c>
      <c r="J163" s="80"/>
    </row>
    <row r="164" spans="1:10" s="60" customFormat="1" ht="13.5" x14ac:dyDescent="0.25">
      <c r="A164" s="54" t="s">
        <v>502</v>
      </c>
      <c r="B164" s="74">
        <v>401000</v>
      </c>
      <c r="C164" s="75">
        <v>55.5</v>
      </c>
      <c r="D164" s="74">
        <v>98900</v>
      </c>
      <c r="E164" s="74">
        <v>355000</v>
      </c>
      <c r="F164" s="75">
        <v>56.6</v>
      </c>
      <c r="G164" s="74">
        <v>79900</v>
      </c>
      <c r="H164" s="76">
        <v>2.95</v>
      </c>
      <c r="J164" s="80"/>
    </row>
    <row r="165" spans="1:10" s="60" customFormat="1" ht="13.5" x14ac:dyDescent="0.25">
      <c r="A165" s="54" t="s">
        <v>503</v>
      </c>
      <c r="B165" s="74">
        <v>414000</v>
      </c>
      <c r="C165" s="75">
        <v>50.3</v>
      </c>
      <c r="D165" s="74">
        <v>98900</v>
      </c>
      <c r="E165" s="74">
        <v>360000</v>
      </c>
      <c r="F165" s="75">
        <v>54.2</v>
      </c>
      <c r="G165" s="74">
        <v>79900</v>
      </c>
      <c r="H165" s="76">
        <v>3.16</v>
      </c>
      <c r="J165" s="80"/>
    </row>
    <row r="166" spans="1:10" s="60" customFormat="1" ht="13.5" x14ac:dyDescent="0.25">
      <c r="A166" s="81" t="s">
        <v>504</v>
      </c>
      <c r="B166" s="74">
        <v>449000</v>
      </c>
      <c r="C166" s="75">
        <v>46.9</v>
      </c>
      <c r="D166" s="74">
        <v>110300</v>
      </c>
      <c r="E166" s="74">
        <v>365000</v>
      </c>
      <c r="F166" s="75">
        <v>56.9</v>
      </c>
      <c r="G166" s="74">
        <v>90000</v>
      </c>
      <c r="H166" s="76">
        <v>3.86</v>
      </c>
    </row>
    <row r="167" spans="1:10" s="60" customFormat="1" ht="13.5" x14ac:dyDescent="0.25">
      <c r="A167" s="81" t="s">
        <v>505</v>
      </c>
      <c r="B167" s="74">
        <v>467000</v>
      </c>
      <c r="C167" s="75">
        <v>30.4</v>
      </c>
      <c r="D167" s="74">
        <v>110300</v>
      </c>
      <c r="E167" s="74">
        <v>390000</v>
      </c>
      <c r="F167" s="75">
        <v>42.8</v>
      </c>
      <c r="G167" s="74">
        <v>90000</v>
      </c>
      <c r="H167" s="76">
        <v>5.33</v>
      </c>
    </row>
    <row r="168" spans="1:10" s="60" customFormat="1" ht="13.5" x14ac:dyDescent="0.25">
      <c r="A168" s="81" t="s">
        <v>506</v>
      </c>
      <c r="B168" s="74">
        <v>460000</v>
      </c>
      <c r="C168" s="75">
        <v>26</v>
      </c>
      <c r="D168" s="74">
        <v>110300</v>
      </c>
      <c r="E168" s="74">
        <v>380000</v>
      </c>
      <c r="F168" s="75">
        <v>42.2</v>
      </c>
      <c r="G168" s="74">
        <v>90000</v>
      </c>
      <c r="H168" s="76">
        <v>5.72</v>
      </c>
    </row>
    <row r="169" spans="1:10" s="60" customFormat="1" ht="13.5" x14ac:dyDescent="0.25">
      <c r="A169" s="81" t="s">
        <v>507</v>
      </c>
      <c r="B169" s="74">
        <v>449000</v>
      </c>
      <c r="C169" s="75">
        <v>21.4</v>
      </c>
      <c r="D169" s="74">
        <v>110300</v>
      </c>
      <c r="E169" s="74">
        <v>370000</v>
      </c>
      <c r="F169" s="75">
        <v>38.1</v>
      </c>
      <c r="G169" s="74">
        <v>90000</v>
      </c>
      <c r="H169" s="76">
        <v>6.8</v>
      </c>
    </row>
    <row r="170" spans="1:10" s="60" customFormat="1" ht="13.5" x14ac:dyDescent="0.25">
      <c r="A170" s="81" t="s">
        <v>353</v>
      </c>
      <c r="B170" s="74">
        <v>440000</v>
      </c>
      <c r="C170" s="75">
        <v>39.5</v>
      </c>
      <c r="D170" s="74">
        <v>122300</v>
      </c>
      <c r="E170" s="74">
        <v>365000</v>
      </c>
      <c r="F170" s="75">
        <v>45.6</v>
      </c>
      <c r="G170" s="74">
        <v>96300</v>
      </c>
      <c r="H170" s="76">
        <v>6.46</v>
      </c>
    </row>
    <row r="171" spans="1:10" s="60" customFormat="1" ht="13.5" x14ac:dyDescent="0.25">
      <c r="A171" s="81" t="s">
        <v>354</v>
      </c>
      <c r="B171" s="74">
        <v>450000</v>
      </c>
      <c r="C171" s="75">
        <v>36.9</v>
      </c>
      <c r="D171" s="74">
        <v>122300</v>
      </c>
      <c r="E171" s="74">
        <v>388000</v>
      </c>
      <c r="F171" s="75">
        <v>40.5</v>
      </c>
      <c r="G171" s="74">
        <v>96300</v>
      </c>
      <c r="H171" s="76">
        <v>6.59</v>
      </c>
    </row>
    <row r="172" spans="1:10" s="60" customFormat="1" ht="13.5" x14ac:dyDescent="0.25">
      <c r="A172" s="81" t="s">
        <v>355</v>
      </c>
      <c r="B172" s="74">
        <v>436000</v>
      </c>
      <c r="C172" s="75">
        <v>35.299999999999997</v>
      </c>
      <c r="D172" s="74">
        <v>122300</v>
      </c>
      <c r="E172" s="74">
        <v>388000</v>
      </c>
      <c r="F172" s="75">
        <v>37.4</v>
      </c>
      <c r="G172" s="74">
        <v>96300</v>
      </c>
      <c r="H172" s="76">
        <v>7.13</v>
      </c>
    </row>
    <row r="173" spans="1:10" s="60" customFormat="1" ht="13.5" x14ac:dyDescent="0.25">
      <c r="A173" s="81" t="s">
        <v>356</v>
      </c>
      <c r="B173" s="74">
        <v>417000</v>
      </c>
      <c r="C173" s="75">
        <v>36.700000000000003</v>
      </c>
      <c r="D173" s="74">
        <v>122300</v>
      </c>
      <c r="E173" s="74">
        <v>375000</v>
      </c>
      <c r="F173" s="75">
        <v>37.700000000000003</v>
      </c>
      <c r="G173" s="74">
        <v>96300</v>
      </c>
      <c r="H173" s="76">
        <v>7.44</v>
      </c>
    </row>
    <row r="174" spans="1:10" s="60" customFormat="1" ht="13.5" x14ac:dyDescent="0.25">
      <c r="A174" s="81"/>
      <c r="B174" s="74"/>
      <c r="C174" s="75"/>
      <c r="D174" s="74"/>
      <c r="E174" s="74"/>
      <c r="F174" s="75"/>
      <c r="G174" s="74"/>
      <c r="H174" s="76"/>
    </row>
    <row r="175" spans="1:10" s="60" customFormat="1" ht="13.5" x14ac:dyDescent="0.25">
      <c r="A175" s="54"/>
      <c r="B175" s="74"/>
      <c r="C175" s="75"/>
      <c r="D175" s="74"/>
      <c r="E175" s="74"/>
      <c r="F175" s="75"/>
      <c r="G175" s="74"/>
      <c r="H175" s="76"/>
    </row>
    <row r="176" spans="1:10" s="32" customFormat="1" ht="14.25" x14ac:dyDescent="0.25">
      <c r="A176" s="113" t="s">
        <v>508</v>
      </c>
      <c r="B176" s="113"/>
      <c r="C176" s="113"/>
      <c r="D176" s="113"/>
      <c r="E176" s="113"/>
      <c r="F176" s="113"/>
      <c r="G176" s="113"/>
      <c r="H176" s="113"/>
    </row>
    <row r="177" spans="1:9" s="32" customFormat="1" ht="14.25" x14ac:dyDescent="0.25">
      <c r="A177" s="35"/>
      <c r="B177" s="41"/>
      <c r="C177" s="41"/>
      <c r="D177" s="41"/>
      <c r="E177" s="41"/>
      <c r="F177" s="41"/>
      <c r="G177" s="41"/>
      <c r="H177" s="41"/>
    </row>
    <row r="178" spans="1:9" s="32" customFormat="1" ht="27" customHeight="1" x14ac:dyDescent="0.25">
      <c r="A178" s="101" t="s">
        <v>509</v>
      </c>
      <c r="B178" s="101"/>
      <c r="C178" s="101"/>
      <c r="D178" s="101"/>
      <c r="E178" s="101"/>
      <c r="F178" s="101"/>
      <c r="G178" s="101"/>
      <c r="H178" s="101"/>
      <c r="I178" s="72"/>
    </row>
    <row r="179" spans="1:9" s="32" customFormat="1" ht="14.25" x14ac:dyDescent="0.25">
      <c r="A179" s="73"/>
      <c r="B179" s="42"/>
      <c r="C179" s="41"/>
      <c r="D179" s="41"/>
      <c r="E179" s="41"/>
      <c r="F179" s="41"/>
      <c r="G179" s="41"/>
      <c r="H179" s="41"/>
    </row>
    <row r="180" spans="1:9" s="32" customFormat="1" ht="38.25" customHeight="1" x14ac:dyDescent="0.25">
      <c r="A180" s="110" t="s">
        <v>510</v>
      </c>
      <c r="B180" s="110"/>
      <c r="C180" s="110"/>
      <c r="D180" s="110"/>
      <c r="E180" s="110"/>
      <c r="F180" s="110"/>
      <c r="G180" s="110"/>
      <c r="H180" s="110"/>
    </row>
    <row r="181" spans="1:9" s="32" customFormat="1" ht="14.25" x14ac:dyDescent="0.25">
      <c r="A181" s="35"/>
      <c r="B181" s="41"/>
      <c r="C181" s="41"/>
      <c r="D181" s="41"/>
      <c r="E181" s="41"/>
      <c r="F181" s="41"/>
      <c r="G181" s="41"/>
      <c r="H181" s="41"/>
    </row>
    <row r="182" spans="1:9" s="32" customFormat="1" ht="14.25" x14ac:dyDescent="0.25">
      <c r="A182" s="35"/>
      <c r="B182" s="41"/>
      <c r="C182" s="41"/>
      <c r="D182" s="41"/>
      <c r="E182" s="41"/>
      <c r="F182" s="41"/>
      <c r="G182" s="41"/>
      <c r="H182" s="41"/>
    </row>
    <row r="183" spans="1:9" s="32" customFormat="1" ht="14.25" x14ac:dyDescent="0.25">
      <c r="A183" s="41" t="s">
        <v>332</v>
      </c>
      <c r="B183" s="41"/>
      <c r="C183" s="41"/>
      <c r="D183" s="41"/>
      <c r="E183" s="41"/>
      <c r="F183" s="41"/>
      <c r="G183" s="41"/>
      <c r="H183" s="41"/>
    </row>
    <row r="184" spans="1:9" s="32" customFormat="1" ht="14.25" x14ac:dyDescent="0.25">
      <c r="A184" s="41" t="s">
        <v>333</v>
      </c>
      <c r="B184" s="41"/>
      <c r="C184" s="41"/>
      <c r="D184" s="41"/>
      <c r="E184" s="41"/>
      <c r="F184" s="41"/>
      <c r="G184" s="41"/>
      <c r="H184" s="41"/>
    </row>
    <row r="185" spans="1:9" s="32" customFormat="1" ht="14.25" x14ac:dyDescent="0.25">
      <c r="A185" s="41" t="s">
        <v>334</v>
      </c>
      <c r="B185" s="41"/>
      <c r="C185" s="41"/>
      <c r="D185" s="41"/>
      <c r="E185" s="41"/>
      <c r="F185" s="41"/>
      <c r="G185" s="41"/>
      <c r="H185" s="41"/>
    </row>
    <row r="186" spans="1:9" s="32" customFormat="1" ht="14.25" x14ac:dyDescent="0.25">
      <c r="A186" s="41" t="s">
        <v>335</v>
      </c>
      <c r="B186" s="41"/>
      <c r="C186" s="41"/>
      <c r="D186" s="41"/>
      <c r="E186" s="41"/>
      <c r="F186" s="41"/>
      <c r="G186" s="41"/>
      <c r="H186" s="41"/>
    </row>
    <row r="187" spans="1:9" s="32" customFormat="1" ht="14.25" x14ac:dyDescent="0.25">
      <c r="A187" s="42" t="s">
        <v>336</v>
      </c>
      <c r="B187" s="41"/>
      <c r="C187" s="41"/>
      <c r="D187" s="41"/>
      <c r="E187" s="41"/>
      <c r="F187" s="41"/>
      <c r="G187" s="41"/>
      <c r="H187" s="41"/>
    </row>
  </sheetData>
  <mergeCells count="7">
    <mergeCell ref="A180:H180"/>
    <mergeCell ref="B6:D6"/>
    <mergeCell ref="E6:H6"/>
    <mergeCell ref="B4:D4"/>
    <mergeCell ref="A1:H1"/>
    <mergeCell ref="A178:H178"/>
    <mergeCell ref="A176:H176"/>
  </mergeCells>
  <phoneticPr fontId="6" type="noConversion"/>
  <hyperlinks>
    <hyperlink ref="A187" r:id="rId1" xr:uid="{B8520A27-038F-4FBD-9F9C-5801130BFE41}"/>
  </hyperlinks>
  <pageMargins left="0.75" right="0.75" top="1" bottom="1" header="0.5" footer="0.5"/>
  <pageSetup scale="70" fitToHeight="0" orientation="portrait" r:id="rId2"/>
  <headerFooter alignWithMargins="0"/>
  <rowBreaks count="1" manualBreakCount="1">
    <brk id="6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6"/>
  <sheetViews>
    <sheetView zoomScaleNormal="100" workbookViewId="0">
      <pane xSplit="1" ySplit="4" topLeftCell="B336" activePane="bottomRight" state="frozen"/>
      <selection pane="topRight" activeCell="B1" sqref="B1"/>
      <selection pane="bottomLeft" activeCell="A9" sqref="A9"/>
      <selection pane="bottomRight" activeCell="I349" sqref="I349"/>
    </sheetView>
  </sheetViews>
  <sheetFormatPr defaultRowHeight="15" x14ac:dyDescent="0.2"/>
  <cols>
    <col min="1" max="1" width="12.21875" style="15" customWidth="1"/>
    <col min="2" max="2" width="11.44140625" style="15" customWidth="1"/>
    <col min="3" max="6" width="11.44140625" customWidth="1"/>
  </cols>
  <sheetData>
    <row r="1" spans="1:7" ht="15.75" x14ac:dyDescent="0.25">
      <c r="A1" s="116" t="s">
        <v>511</v>
      </c>
      <c r="B1" s="116"/>
      <c r="C1" s="116"/>
      <c r="D1" s="116"/>
      <c r="E1" s="116"/>
      <c r="F1" s="116"/>
    </row>
    <row r="2" spans="1:7" x14ac:dyDescent="0.2">
      <c r="A2" s="10" t="s">
        <v>1</v>
      </c>
      <c r="B2" s="117" t="s">
        <v>2</v>
      </c>
      <c r="C2" s="117"/>
      <c r="D2" s="117"/>
      <c r="E2" s="117"/>
      <c r="F2" s="117"/>
      <c r="G2" s="117"/>
    </row>
    <row r="3" spans="1:7" ht="15.75" x14ac:dyDescent="0.25">
      <c r="A3" s="11"/>
      <c r="B3" s="114" t="s">
        <v>512</v>
      </c>
      <c r="C3" s="114"/>
      <c r="D3" s="114"/>
      <c r="E3" s="115" t="s">
        <v>513</v>
      </c>
      <c r="F3" s="115"/>
      <c r="G3" s="16"/>
    </row>
    <row r="4" spans="1:7" x14ac:dyDescent="0.2">
      <c r="A4" s="12" t="s">
        <v>514</v>
      </c>
      <c r="B4" s="17" t="s">
        <v>344</v>
      </c>
      <c r="C4" s="17" t="s">
        <v>8</v>
      </c>
      <c r="D4" s="17" t="s">
        <v>348</v>
      </c>
      <c r="E4" s="17" t="s">
        <v>8</v>
      </c>
      <c r="F4" s="17" t="s">
        <v>348</v>
      </c>
      <c r="G4" s="16"/>
    </row>
    <row r="5" spans="1:7" x14ac:dyDescent="0.2">
      <c r="A5" s="19">
        <v>1990</v>
      </c>
      <c r="B5" s="20"/>
      <c r="C5" s="23"/>
      <c r="D5" s="23"/>
      <c r="E5" s="27">
        <f>+'Sales, Listings, Prices'!E9/'Sales, Listings, Prices'!K9</f>
        <v>1.0552358697239668</v>
      </c>
      <c r="F5" s="27"/>
    </row>
    <row r="6" spans="1:7" x14ac:dyDescent="0.2">
      <c r="A6" s="19">
        <v>1991</v>
      </c>
      <c r="B6" s="27">
        <f>(+'Sales, Listings, Prices'!E10-'Sales, Listings, Prices'!E9)/'Sales, Listings, Prices'!E9</f>
        <v>5.0005536178929305E-2</v>
      </c>
      <c r="C6" s="27">
        <f>(+'Sales, Listings, Prices'!K10-'Sales, Listings, Prices'!K9)/'Sales, Listings, Prices'!K9</f>
        <v>4.653132758872499E-2</v>
      </c>
      <c r="D6" s="27"/>
      <c r="E6" s="27">
        <f>+'Sales, Listings, Prices'!E10/'Sales, Listings, Prices'!K10</f>
        <v>1.0587389751032712</v>
      </c>
      <c r="F6" s="27"/>
    </row>
    <row r="7" spans="1:7" x14ac:dyDescent="0.2">
      <c r="A7" s="19">
        <v>1992</v>
      </c>
      <c r="B7" s="27">
        <f>(+'Sales, Listings, Prices'!E11-'Sales, Listings, Prices'!E10)/'Sales, Listings, Prices'!E10</f>
        <v>9.3112766097673494E-2</v>
      </c>
      <c r="C7" s="27">
        <f>(+'Sales, Listings, Prices'!K11-'Sales, Listings, Prices'!K10)/'Sales, Listings, Prices'!K10</f>
        <v>5.3994082840236685E-2</v>
      </c>
      <c r="D7" s="27"/>
      <c r="E7" s="27">
        <f>+'Sales, Listings, Prices'!E11/'Sales, Listings, Prices'!K11</f>
        <v>1.0980337636544191</v>
      </c>
      <c r="F7" s="27"/>
    </row>
    <row r="8" spans="1:7" x14ac:dyDescent="0.2">
      <c r="A8" s="19">
        <v>1993</v>
      </c>
      <c r="B8" s="27">
        <f>(+'Sales, Listings, Prices'!E12-'Sales, Listings, Prices'!E11)/'Sales, Listings, Prices'!E11</f>
        <v>9.6709233199483893E-2</v>
      </c>
      <c r="C8" s="27">
        <f>(+'Sales, Listings, Prices'!K12-'Sales, Listings, Prices'!K11)/'Sales, Listings, Prices'!K11</f>
        <v>3.8013902681231379E-2</v>
      </c>
      <c r="D8" s="27"/>
      <c r="E8" s="27">
        <f>+'Sales, Listings, Prices'!E12/'Sales, Listings, Prices'!K12</f>
        <v>1.1601229654574212</v>
      </c>
      <c r="F8" s="27"/>
    </row>
    <row r="9" spans="1:7" x14ac:dyDescent="0.2">
      <c r="A9" s="19">
        <v>1994</v>
      </c>
      <c r="B9" s="27">
        <f>(+'Sales, Listings, Prices'!E13-'Sales, Listings, Prices'!E12)/'Sales, Listings, Prices'!E12</f>
        <v>4.6278683657874194E-2</v>
      </c>
      <c r="C9" s="27">
        <f>(+'Sales, Listings, Prices'!K13-'Sales, Listings, Prices'!K12)/'Sales, Listings, Prices'!K12</f>
        <v>2.4210418898923416E-2</v>
      </c>
      <c r="D9" s="27"/>
      <c r="E9" s="27">
        <f>+'Sales, Listings, Prices'!E13/'Sales, Listings, Prices'!K13</f>
        <v>1.1851196851570478</v>
      </c>
      <c r="F9" s="27"/>
    </row>
    <row r="10" spans="1:7" x14ac:dyDescent="0.2">
      <c r="A10" s="19">
        <v>1995</v>
      </c>
      <c r="B10" s="27">
        <f>(+'Sales, Listings, Prices'!E14-'Sales, Listings, Prices'!E13)/'Sales, Listings, Prices'!E13</f>
        <v>5.1146514218457721E-2</v>
      </c>
      <c r="C10" s="27">
        <f>(+'Sales, Listings, Prices'!K14-'Sales, Listings, Prices'!K13)/'Sales, Listings, Prices'!K13</f>
        <v>1.9391237203277952E-2</v>
      </c>
      <c r="D10" s="27"/>
      <c r="E10" s="27">
        <f>+'Sales, Listings, Prices'!E14/'Sales, Listings, Prices'!K14</f>
        <v>1.2220376049162502</v>
      </c>
      <c r="F10" s="27"/>
    </row>
    <row r="11" spans="1:7" x14ac:dyDescent="0.2">
      <c r="A11" s="19">
        <v>1996</v>
      </c>
      <c r="B11" s="27">
        <f>(+'Sales, Listings, Prices'!E15-'Sales, Listings, Prices'!E14)/'Sales, Listings, Prices'!E14</f>
        <v>7.8570357410647343E-2</v>
      </c>
      <c r="C11" s="27">
        <f>(+'Sales, Listings, Prices'!K15-'Sales, Listings, Prices'!K14)/'Sales, Listings, Prices'!K14</f>
        <v>5.6334070445077031E-2</v>
      </c>
      <c r="D11" s="27"/>
      <c r="E11" s="27">
        <f>+'Sales, Listings, Prices'!E15/'Sales, Listings, Prices'!K15</f>
        <v>1.2477620226226551</v>
      </c>
      <c r="F11" s="27"/>
    </row>
    <row r="12" spans="1:7" x14ac:dyDescent="0.2">
      <c r="A12" s="19">
        <v>1997</v>
      </c>
      <c r="B12" s="27">
        <f>(+'Sales, Listings, Prices'!E16-'Sales, Listings, Prices'!E15)/'Sales, Listings, Prices'!E15</f>
        <v>3.6474361351080793E-2</v>
      </c>
      <c r="C12" s="27">
        <f>(+'Sales, Listings, Prices'!K16-'Sales, Listings, Prices'!K15)/'Sales, Listings, Prices'!K15</f>
        <v>5.1086026231176702E-2</v>
      </c>
      <c r="D12" s="27"/>
      <c r="E12" s="27">
        <f>+'Sales, Listings, Prices'!E16/'Sales, Listings, Prices'!K16</f>
        <v>1.2304162677846366</v>
      </c>
      <c r="F12" s="27"/>
    </row>
    <row r="13" spans="1:7" x14ac:dyDescent="0.2">
      <c r="A13" s="19">
        <v>1998</v>
      </c>
      <c r="B13" s="27">
        <f>(+'Sales, Listings, Prices'!E17-'Sales, Listings, Prices'!E16)/'Sales, Listings, Prices'!E16</f>
        <v>4.8185013280390633E-2</v>
      </c>
      <c r="C13" s="27">
        <f>(+'Sales, Listings, Prices'!K17-'Sales, Listings, Prices'!K16)/'Sales, Listings, Prices'!K16</f>
        <v>5.7042881193675107E-2</v>
      </c>
      <c r="D13" s="27"/>
      <c r="E13" s="27">
        <f>+'Sales, Listings, Prices'!E17/'Sales, Listings, Prices'!K17</f>
        <v>1.2201055557290528</v>
      </c>
      <c r="F13" s="27"/>
    </row>
    <row r="14" spans="1:7" x14ac:dyDescent="0.2">
      <c r="A14" s="19">
        <v>1999</v>
      </c>
      <c r="B14" s="27">
        <f>(+'Sales, Listings, Prices'!E18-'Sales, Listings, Prices'!E17)/'Sales, Listings, Prices'!E17</f>
        <v>7.4065542160451164E-2</v>
      </c>
      <c r="C14" s="27">
        <f>(+'Sales, Listings, Prices'!K18-'Sales, Listings, Prices'!K17)/'Sales, Listings, Prices'!K17</f>
        <v>5.0893684352976691E-2</v>
      </c>
      <c r="D14" s="27"/>
      <c r="E14" s="27">
        <f>+'Sales, Listings, Prices'!E18/'Sales, Listings, Prices'!K18</f>
        <v>1.2470084792772802</v>
      </c>
      <c r="F14" s="27"/>
    </row>
    <row r="15" spans="1:7" x14ac:dyDescent="0.2">
      <c r="A15" s="19">
        <v>2000</v>
      </c>
      <c r="B15" s="27">
        <f>(+'Sales, Listings, Prices'!E19-'Sales, Listings, Prices'!E18)/'Sales, Listings, Prices'!E18</f>
        <v>0.14029931367564819</v>
      </c>
      <c r="C15" s="27">
        <f>(+'Sales, Listings, Prices'!K19-'Sales, Listings, Prices'!K18)/'Sales, Listings, Prices'!K18</f>
        <v>0.10589190902607179</v>
      </c>
      <c r="D15" s="27"/>
      <c r="E15" s="27">
        <f>+'Sales, Listings, Prices'!E19/'Sales, Listings, Prices'!K19</f>
        <v>1.2858064169398613</v>
      </c>
      <c r="F15" s="27"/>
    </row>
    <row r="16" spans="1:7" x14ac:dyDescent="0.2">
      <c r="A16" s="19">
        <v>2001</v>
      </c>
      <c r="B16" s="27">
        <f>(+'Sales, Listings, Prices'!E20-'Sales, Listings, Prices'!E19)/'Sales, Listings, Prices'!E19</f>
        <v>4.2222222222222223E-2</v>
      </c>
      <c r="C16" s="27">
        <f>(+'Sales, Listings, Prices'!K20-'Sales, Listings, Prices'!K19)/'Sales, Listings, Prices'!K19</f>
        <v>6.4187313018398098E-2</v>
      </c>
      <c r="D16" s="27"/>
      <c r="E16" s="27">
        <f>+'Sales, Listings, Prices'!E20/'Sales, Listings, Prices'!K20</f>
        <v>1.2592670527237224</v>
      </c>
      <c r="F16" s="27"/>
    </row>
    <row r="17" spans="1:6" x14ac:dyDescent="0.2">
      <c r="A17" s="19">
        <v>2002</v>
      </c>
      <c r="B17" s="27">
        <f>(+'Sales, Listings, Prices'!E21-'Sales, Listings, Prices'!E20)/'Sales, Listings, Prices'!E20</f>
        <v>2.6294857998409207E-2</v>
      </c>
      <c r="C17" s="27">
        <f>(+'Sales, Listings, Prices'!K21-'Sales, Listings, Prices'!K20)/'Sales, Listings, Prices'!K20</f>
        <v>4.13861019459969E-2</v>
      </c>
      <c r="D17" s="27"/>
      <c r="E17" s="27">
        <f>+'Sales, Listings, Prices'!E21/'Sales, Listings, Prices'!K21</f>
        <v>1.2410183875530409</v>
      </c>
      <c r="F17" s="27"/>
    </row>
    <row r="18" spans="1:6" x14ac:dyDescent="0.2">
      <c r="A18" s="19">
        <v>2003</v>
      </c>
      <c r="B18" s="27">
        <f>(+'Sales, Listings, Prices'!E22-'Sales, Listings, Prices'!E21)/'Sales, Listings, Prices'!E21</f>
        <v>1.8952098733270378E-3</v>
      </c>
      <c r="C18" s="27">
        <f>(+'Sales, Listings, Prices'!K22-'Sales, Listings, Prices'!K21)/'Sales, Listings, Prices'!K21</f>
        <v>2.6607395433420892E-2</v>
      </c>
      <c r="D18" s="27"/>
      <c r="E18" s="27">
        <f>+'Sales, Listings, Prices'!E22/'Sales, Listings, Prices'!K22</f>
        <v>1.2111449648472252</v>
      </c>
      <c r="F18" s="27"/>
    </row>
    <row r="19" spans="1:6" x14ac:dyDescent="0.2">
      <c r="A19" s="19">
        <v>2004</v>
      </c>
      <c r="B19" s="27">
        <f>(+'Sales, Listings, Prices'!E23-'Sales, Listings, Prices'!E22)/'Sales, Listings, Prices'!E22</f>
        <v>-4.1472737200655245E-3</v>
      </c>
      <c r="C19" s="27">
        <f>(+'Sales, Listings, Prices'!K23-'Sales, Listings, Prices'!K22)/'Sales, Listings, Prices'!K22</f>
        <v>1.4690946881126148E-2</v>
      </c>
      <c r="D19" s="27"/>
      <c r="E19" s="27">
        <f>+'Sales, Listings, Prices'!E23/'Sales, Listings, Prices'!K23</f>
        <v>1.1886594818556364</v>
      </c>
      <c r="F19" s="27"/>
    </row>
    <row r="20" spans="1:6" x14ac:dyDescent="0.2">
      <c r="A20" s="19">
        <v>2005</v>
      </c>
      <c r="B20" s="27">
        <f>(+'Sales, Listings, Prices'!E24-'Sales, Listings, Prices'!E23)/'Sales, Listings, Prices'!E23</f>
        <v>4.8975835193670936E-2</v>
      </c>
      <c r="C20" s="27">
        <f>(+'Sales, Listings, Prices'!K24-'Sales, Listings, Prices'!K23)/'Sales, Listings, Prices'!K23</f>
        <v>5.3575723718411274E-2</v>
      </c>
      <c r="D20" s="27"/>
      <c r="E20" s="27">
        <f>+'Sales, Listings, Prices'!E24/'Sales, Listings, Prices'!K24</f>
        <v>1.1834698206027041</v>
      </c>
      <c r="F20" s="27"/>
    </row>
    <row r="21" spans="1:6" x14ac:dyDescent="0.2">
      <c r="A21" s="19">
        <v>2006</v>
      </c>
      <c r="B21" s="27">
        <f>(+'Sales, Listings, Prices'!E25-'Sales, Listings, Prices'!E24)/'Sales, Listings, Prices'!E24</f>
        <v>6.578054896982595E-2</v>
      </c>
      <c r="C21" s="27">
        <f>(+'Sales, Listings, Prices'!K25-'Sales, Listings, Prices'!K24)/'Sales, Listings, Prices'!K24</f>
        <v>4.5048163313400301E-2</v>
      </c>
      <c r="D21" s="27"/>
      <c r="E21" s="27">
        <f>+'Sales, Listings, Prices'!E25/'Sales, Listings, Prices'!K25</f>
        <v>1.2069483104894119</v>
      </c>
      <c r="F21" s="27"/>
    </row>
    <row r="22" spans="1:6" x14ac:dyDescent="0.2">
      <c r="A22" s="19">
        <v>2007</v>
      </c>
      <c r="B22" s="27">
        <f>(+'Sales, Listings, Prices'!E26-'Sales, Listings, Prices'!E25)/'Sales, Listings, Prices'!E25</f>
        <v>7.0180765098790232E-2</v>
      </c>
      <c r="C22" s="27">
        <f>(+'Sales, Listings, Prices'!K26-'Sales, Listings, Prices'!K25)/'Sales, Listings, Prices'!K25</f>
        <v>2.9597265776399703E-2</v>
      </c>
      <c r="D22" s="27"/>
      <c r="E22" s="27">
        <f>+'Sales, Listings, Prices'!E26/'Sales, Listings, Prices'!K26</f>
        <v>1.2545224324971767</v>
      </c>
      <c r="F22" s="27">
        <f>+'Sales, Listings, Prices'!E26/'Sales, Listings, Prices'!Q26</f>
        <v>0.83694977168949769</v>
      </c>
    </row>
    <row r="23" spans="1:6" x14ac:dyDescent="0.2">
      <c r="A23" s="19">
        <v>2008</v>
      </c>
      <c r="B23" s="27">
        <f>(+'Sales, Listings, Prices'!E27-'Sales, Listings, Prices'!E26)/'Sales, Listings, Prices'!E26</f>
        <v>2.1970407873775178E-2</v>
      </c>
      <c r="C23" s="27">
        <f>(+'Sales, Listings, Prices'!K27-'Sales, Listings, Prices'!K26)/'Sales, Listings, Prices'!K26</f>
        <v>-3.3674412237774203E-3</v>
      </c>
      <c r="D23" s="27">
        <f>(+'Sales, Listings, Prices'!Q27-'Sales, Listings, Prices'!Q26)/'Sales, Listings, Prices'!Q26</f>
        <v>-9.5433789954337905E-2</v>
      </c>
      <c r="E23" s="27">
        <f>+'Sales, Listings, Prices'!E27/'Sales, Listings, Prices'!K27</f>
        <v>1.2864167347695603</v>
      </c>
      <c r="F23" s="27">
        <f>+'Sales, Listings, Prices'!E27/'Sales, Listings, Prices'!Q27</f>
        <v>0.94557799091368</v>
      </c>
    </row>
    <row r="24" spans="1:6" x14ac:dyDescent="0.2">
      <c r="A24" s="19">
        <v>2009</v>
      </c>
      <c r="B24" s="27">
        <f>(+'Sales, Listings, Prices'!E28-'Sales, Listings, Prices'!E27)/'Sales, Listings, Prices'!E27</f>
        <v>-1.1579177766270373E-2</v>
      </c>
      <c r="C24" s="27">
        <f>(+'Sales, Listings, Prices'!K28-'Sales, Listings, Prices'!K27)/'Sales, Listings, Prices'!K27</f>
        <v>-6.7301683228832591E-3</v>
      </c>
      <c r="D24" s="27">
        <f>(+'Sales, Listings, Prices'!Q28-'Sales, Listings, Prices'!Q27)/'Sales, Listings, Prices'!Q27</f>
        <v>-0.12922766279656739</v>
      </c>
      <c r="E24" s="27">
        <f>+'Sales, Listings, Prices'!E28/'Sales, Listings, Prices'!K28</f>
        <v>1.2801366216561918</v>
      </c>
      <c r="F24" s="27">
        <f>+'Sales, Listings, Prices'!E28/'Sales, Listings, Prices'!Q28</f>
        <v>1.0733333333333333</v>
      </c>
    </row>
    <row r="25" spans="1:6" x14ac:dyDescent="0.2">
      <c r="A25" s="19">
        <v>2010</v>
      </c>
      <c r="B25" s="27">
        <f>(+'Sales, Listings, Prices'!E29-'Sales, Listings, Prices'!E28)/'Sales, Listings, Prices'!E28</f>
        <v>2.2716716176073452E-2</v>
      </c>
      <c r="C25" s="27">
        <f>(+'Sales, Listings, Prices'!K29-'Sales, Listings, Prices'!K28)/'Sales, Listings, Prices'!K28</f>
        <v>1.2334667745258689E-2</v>
      </c>
      <c r="D25" s="27">
        <f>(+'Sales, Listings, Prices'!Q29-'Sales, Listings, Prices'!Q28)/'Sales, Listings, Prices'!Q28</f>
        <v>2.3188405797101449E-3</v>
      </c>
      <c r="E25" s="27">
        <f>+'Sales, Listings, Prices'!E29/'Sales, Listings, Prices'!K29</f>
        <v>1.2932651263172992</v>
      </c>
      <c r="F25" s="27">
        <f>+'Sales, Listings, Prices'!E29/'Sales, Listings, Prices'!Q29</f>
        <v>1.0951764025448236</v>
      </c>
    </row>
    <row r="26" spans="1:6" x14ac:dyDescent="0.2">
      <c r="A26" s="19">
        <v>2011</v>
      </c>
      <c r="B26" s="27">
        <f>(+'Sales, Listings, Prices'!E30-'Sales, Listings, Prices'!E29)/'Sales, Listings, Prices'!E29</f>
        <v>-1.8800566129407042E-3</v>
      </c>
      <c r="C26" s="27">
        <f>(+'Sales, Listings, Prices'!K30-'Sales, Listings, Prices'!K29)/'Sales, Listings, Prices'!K29</f>
        <v>7.3966820792667519E-3</v>
      </c>
      <c r="D26" s="27">
        <f>(+'Sales, Listings, Prices'!Q30-'Sales, Listings, Prices'!Q29)/'Sales, Listings, Prices'!Q29</f>
        <v>-3.9329091960670907E-2</v>
      </c>
      <c r="E26" s="27">
        <f>+'Sales, Listings, Prices'!E30/'Sales, Listings, Prices'!K30</f>
        <v>1.2813559322033898</v>
      </c>
      <c r="F26" s="27">
        <f>+'Sales, Listings, Prices'!E30/'Sales, Listings, Prices'!Q30</f>
        <v>1.1378687537627934</v>
      </c>
    </row>
    <row r="27" spans="1:6" x14ac:dyDescent="0.2">
      <c r="A27" s="19">
        <v>2012</v>
      </c>
      <c r="B27" s="27">
        <f>(+'Sales, Listings, Prices'!E31-'Sales, Listings, Prices'!E30)/'Sales, Listings, Prices'!E30</f>
        <v>7.1428571428571425E-2</v>
      </c>
      <c r="C27" s="27">
        <f>(+'Sales, Listings, Prices'!K31-'Sales, Listings, Prices'!K30)/'Sales, Listings, Prices'!K30</f>
        <v>6.4406779661016947E-2</v>
      </c>
      <c r="D27" s="27">
        <f>(+'Sales, Listings, Prices'!Q31-'Sales, Listings, Prices'!Q30)/'Sales, Listings, Prices'!Q30</f>
        <v>6.4419024683925352E-2</v>
      </c>
      <c r="E27" s="27">
        <f>+'Sales, Listings, Prices'!E31/'Sales, Listings, Prices'!K31</f>
        <v>1.2898089171974523</v>
      </c>
      <c r="F27" s="27">
        <f>+'Sales, Listings, Prices'!E31/'Sales, Listings, Prices'!Q31</f>
        <v>1.1453619909502262</v>
      </c>
    </row>
    <row r="28" spans="1:6" x14ac:dyDescent="0.2">
      <c r="A28" s="19">
        <v>2013</v>
      </c>
      <c r="B28" s="27">
        <f>(+'Sales, Listings, Prices'!E32-'Sales, Listings, Prices'!E31)/'Sales, Listings, Prices'!E31</f>
        <v>8.6419753086419748E-2</v>
      </c>
      <c r="C28" s="27">
        <f>(+'Sales, Listings, Prices'!K32-'Sales, Listings, Prices'!K31)/'Sales, Listings, Prices'!K31</f>
        <v>8.2802547770700632E-2</v>
      </c>
      <c r="D28" s="27">
        <f>(+'Sales, Listings, Prices'!Q32-'Sales, Listings, Prices'!Q31)/'Sales, Listings, Prices'!Q31</f>
        <v>0.11481900452488687</v>
      </c>
      <c r="E28" s="27">
        <f>+'Sales, Listings, Prices'!E32/'Sales, Listings, Prices'!K32</f>
        <v>1.2941176470588236</v>
      </c>
      <c r="F28" s="27">
        <f>+'Sales, Listings, Prices'!E32/'Sales, Listings, Prices'!Q32</f>
        <v>1.1161846778285134</v>
      </c>
    </row>
    <row r="29" spans="1:6" x14ac:dyDescent="0.2">
      <c r="A29" s="19">
        <v>2014</v>
      </c>
      <c r="B29" s="27">
        <f>(+'Sales, Listings, Prices'!E33-'Sales, Listings, Prices'!E32)/'Sales, Listings, Prices'!E32</f>
        <v>9.0454545454545454E-2</v>
      </c>
      <c r="C29" s="27">
        <f>(+'Sales, Listings, Prices'!K33-'Sales, Listings, Prices'!K32)/'Sales, Listings, Prices'!K32</f>
        <v>7.3529411764705885E-2</v>
      </c>
      <c r="D29" s="27">
        <f>(+'Sales, Listings, Prices'!Q33-'Sales, Listings, Prices'!Q32)/'Sales, Listings, Prices'!Q32</f>
        <v>5.6823947234906136E-2</v>
      </c>
      <c r="E29" s="27">
        <f>+'Sales, Listings, Prices'!E33/'Sales, Listings, Prices'!K33</f>
        <v>1.3145205479452056</v>
      </c>
      <c r="F29" s="27">
        <f>+'Sales, Listings, Prices'!E33/'Sales, Listings, Prices'!Q33</f>
        <v>1.1517042726836293</v>
      </c>
    </row>
    <row r="30" spans="1:6" x14ac:dyDescent="0.2">
      <c r="A30" s="19">
        <v>2015</v>
      </c>
      <c r="B30" s="27">
        <f>(+'Sales, Listings, Prices'!E34-'Sales, Listings, Prices'!E33)/'Sales, Listings, Prices'!E33</f>
        <v>8.3784910379324715E-2</v>
      </c>
      <c r="C30" s="27">
        <f>(+'Sales, Listings, Prices'!K34-'Sales, Listings, Prices'!K33)/'Sales, Listings, Prices'!K33</f>
        <v>7.1232876712328766E-2</v>
      </c>
      <c r="D30" s="27">
        <f>(+'Sales, Listings, Prices'!Q34-'Sales, Listings, Prices'!Q33)/'Sales, Listings, Prices'!Q33</f>
        <v>6.7690830532885257E-2</v>
      </c>
      <c r="E30" s="27">
        <f>+'Sales, Listings, Prices'!E34/'Sales, Listings, Prices'!K34</f>
        <v>1.329923273657289</v>
      </c>
      <c r="F30" s="27">
        <f>+'Sales, Listings, Prices'!E34/'Sales, Listings, Prices'!Q34</f>
        <v>1.1690647482014389</v>
      </c>
    </row>
    <row r="31" spans="1:6" x14ac:dyDescent="0.2">
      <c r="A31" s="19">
        <v>2016</v>
      </c>
      <c r="B31" s="27">
        <f>(+'Sales, Listings, Prices'!E35-'Sales, Listings, Prices'!E34)/'Sales, Listings, Prices'!E34</f>
        <v>7.6923076923076927E-2</v>
      </c>
      <c r="C31" s="27">
        <f>(+'Sales, Listings, Prices'!K35-'Sales, Listings, Prices'!K34)/'Sales, Listings, Prices'!K34</f>
        <v>7.4168797953964194E-2</v>
      </c>
      <c r="D31" s="27">
        <f>(+'Sales, Listings, Prices'!Q35-'Sales, Listings, Prices'!Q34)/'Sales, Listings, Prices'!Q34</f>
        <v>5.1258992805755396E-2</v>
      </c>
      <c r="E31" s="27">
        <f>+'Sales, Listings, Prices'!E35/'Sales, Listings, Prices'!K35</f>
        <v>1.3333333333333333</v>
      </c>
      <c r="F31" s="27">
        <f>+'Sales, Listings, Prices'!E35/'Sales, Listings, Prices'!Q35</f>
        <v>1.1976047904191616</v>
      </c>
    </row>
    <row r="32" spans="1:6" x14ac:dyDescent="0.2">
      <c r="A32" s="19">
        <v>2017</v>
      </c>
      <c r="B32" s="27">
        <f>(+'Sales, Listings, Prices'!E36-'Sales, Listings, Prices'!E35)/'Sales, Listings, Prices'!E35</f>
        <v>5.3571428571428568E-2</v>
      </c>
      <c r="C32" s="27">
        <f>(+'Sales, Listings, Prices'!K36-'Sales, Listings, Prices'!K35)/'Sales, Listings, Prices'!K35</f>
        <v>6.4285714285714279E-2</v>
      </c>
      <c r="D32" s="27">
        <f>(+'Sales, Listings, Prices'!Q36-'Sales, Listings, Prices'!Q35)/'Sales, Listings, Prices'!Q35</f>
        <v>5.731394354148845E-2</v>
      </c>
      <c r="E32" s="27">
        <f>+'Sales, Listings, Prices'!E36/'Sales, Listings, Prices'!K36</f>
        <v>1.319910514541387</v>
      </c>
      <c r="F32" s="27">
        <f>+'Sales, Listings, Prices'!E36/'Sales, Listings, Prices'!Q36</f>
        <v>1.1933656957928802</v>
      </c>
    </row>
    <row r="33" spans="1:6" x14ac:dyDescent="0.2">
      <c r="A33" s="19">
        <v>2018</v>
      </c>
      <c r="B33" s="27">
        <f>(+'Sales, Listings, Prices'!E37-'Sales, Listings, Prices'!E36)/'Sales, Listings, Prices'!E36</f>
        <v>3.3898305084745763E-2</v>
      </c>
      <c r="C33" s="27">
        <f>(+'Sales, Listings, Prices'!K37-'Sales, Listings, Prices'!K36)/'Sales, Listings, Prices'!K36</f>
        <v>4.2505592841163314E-2</v>
      </c>
      <c r="D33" s="27">
        <f>(+'Sales, Listings, Prices'!Q37-'Sales, Listings, Prices'!Q36)/'Sales, Listings, Prices'!Q36</f>
        <v>4.894822006472492E-2</v>
      </c>
      <c r="E33" s="27">
        <f>+'Sales, Listings, Prices'!E37/'Sales, Listings, Prices'!K37</f>
        <v>1.3090128755364807</v>
      </c>
      <c r="F33" s="27">
        <f>+'Sales, Listings, Prices'!E37/'Sales, Listings, Prices'!Q37</f>
        <v>1.1762437331276514</v>
      </c>
    </row>
    <row r="34" spans="1:6" x14ac:dyDescent="0.2">
      <c r="A34" s="19">
        <v>2019</v>
      </c>
      <c r="B34" s="27">
        <f>(+'Sales, Listings, Prices'!E38-'Sales, Listings, Prices'!E37)/'Sales, Listings, Prices'!E37</f>
        <v>3.2786885245901641E-2</v>
      </c>
      <c r="C34" s="27">
        <f>(+'Sales, Listings, Prices'!K38-'Sales, Listings, Prices'!K37)/'Sales, Listings, Prices'!K37</f>
        <v>3.4334763948497854E-2</v>
      </c>
      <c r="D34" s="27">
        <f>(+'Sales, Listings, Prices'!Q38-'Sales, Listings, Prices'!Q37)/'Sales, Listings, Prices'!Q37</f>
        <v>4.8592364057076745E-2</v>
      </c>
      <c r="E34" s="27">
        <f>+'Sales, Listings, Prices'!E38/'Sales, Listings, Prices'!K38</f>
        <v>1.3070539419087137</v>
      </c>
      <c r="F34" s="27">
        <f>+'Sales, Listings, Prices'!E38/'Sales, Listings, Prices'!Q38</f>
        <v>1.1585141596175064</v>
      </c>
    </row>
    <row r="35" spans="1:6" x14ac:dyDescent="0.2">
      <c r="A35" s="19">
        <v>2020</v>
      </c>
      <c r="B35" s="27">
        <f>(+'Sales, Listings, Prices'!E39-'Sales, Listings, Prices'!E38)/'Sales, Listings, Prices'!E38</f>
        <v>9.5206349206349211E-2</v>
      </c>
      <c r="C35" s="27">
        <f>(+'Sales, Listings, Prices'!K39-'Sales, Listings, Prices'!K38)/'Sales, Listings, Prices'!K38</f>
        <v>7.863070539419087E-2</v>
      </c>
      <c r="D35" s="27">
        <f>(+'Sales, Listings, Prices'!Q39-'Sales, Listings, Prices'!Q38)/'Sales, Listings, Prices'!Q38</f>
        <v>9.1210003677822726E-2</v>
      </c>
      <c r="E35" s="27">
        <f>+'Sales, Listings, Prices'!E39/'Sales, Listings, Prices'!K39</f>
        <v>1.3271398345835739</v>
      </c>
      <c r="F35" s="27">
        <f>+'Sales, Listings, Prices'!E39/'Sales, Listings, Prices'!Q39</f>
        <v>1.1627569935962252</v>
      </c>
    </row>
    <row r="36" spans="1:6" x14ac:dyDescent="0.2">
      <c r="A36" s="19">
        <v>2021</v>
      </c>
      <c r="B36" s="27">
        <f>(+'Sales, Listings, Prices'!E40-'Sales, Listings, Prices'!E39)/'Sales, Listings, Prices'!E39</f>
        <v>0.31015391750485521</v>
      </c>
      <c r="C36" s="27">
        <f>(+'Sales, Listings, Prices'!K40-'Sales, Listings, Prices'!K39)/'Sales, Listings, Prices'!K39</f>
        <v>0.15406809001731103</v>
      </c>
      <c r="D36" s="27">
        <f>(+'Sales, Listings, Prices'!Q40-'Sales, Listings, Prices'!Q39)/'Sales, Listings, Prices'!Q39</f>
        <v>0.18200202224469161</v>
      </c>
      <c r="E36" s="27">
        <f>+'Sales, Listings, Prices'!E40/'Sales, Listings, Prices'!K40</f>
        <v>1.5066333333333333</v>
      </c>
      <c r="F36" s="27">
        <f>+'Sales, Listings, Prices'!E40/'Sales, Listings, Prices'!Q40</f>
        <v>1.2888223552894211</v>
      </c>
    </row>
    <row r="37" spans="1:6" x14ac:dyDescent="0.2">
      <c r="A37" s="19">
        <v>2022</v>
      </c>
      <c r="B37" s="27">
        <f>(+'Sales, Listings, Prices'!E41-'Sales, Listings, Prices'!E40)/'Sales, Listings, Prices'!E40</f>
        <v>0.11064404079736277</v>
      </c>
      <c r="C37" s="27">
        <f>(+'Sales, Listings, Prices'!K41-'Sales, Listings, Prices'!K40)/'Sales, Listings, Prices'!K40</f>
        <v>0.13333333333333333</v>
      </c>
      <c r="D37" s="27">
        <f>(+'Sales, Listings, Prices'!Q41-'Sales, Listings, Prices'!Q40)/'Sales, Listings, Prices'!Q40</f>
        <v>0.10179640718562874</v>
      </c>
      <c r="E37" s="27">
        <f>+'Sales, Listings, Prices'!E41/'Sales, Listings, Prices'!K41</f>
        <v>1.4764705882352942</v>
      </c>
      <c r="F37" s="27">
        <f>+'Sales, Listings, Prices'!E41/'Sales, Listings, Prices'!Q41</f>
        <v>1.2991718426501035</v>
      </c>
    </row>
    <row r="38" spans="1:6" s="26" customFormat="1" ht="15" customHeight="1" x14ac:dyDescent="0.2">
      <c r="A38" s="19">
        <v>2023</v>
      </c>
      <c r="B38" s="27">
        <f>(+'Sales, Listings, Prices'!E42-'Sales, Listings, Prices'!E41)/'Sales, Listings, Prices'!E41</f>
        <v>-0.10358565737051793</v>
      </c>
      <c r="C38" s="27">
        <f>(+'Sales, Listings, Prices'!K42-'Sales, Listings, Prices'!K41)/'Sales, Listings, Prices'!K41</f>
        <v>-1.4705882352941176E-2</v>
      </c>
      <c r="D38" s="27">
        <f>(+'Sales, Listings, Prices'!Q42-'Sales, Listings, Prices'!Q41)/'Sales, Listings, Prices'!Q41</f>
        <v>7.505175983436853E-3</v>
      </c>
      <c r="E38" s="27">
        <f>+'Sales, Listings, Prices'!E42/'Sales, Listings, Prices'!K42</f>
        <v>1.3432835820895523</v>
      </c>
      <c r="F38" s="27">
        <f>+'Sales, Listings, Prices'!E42/'Sales, Listings, Prices'!Q42</f>
        <v>1.1559208836372976</v>
      </c>
    </row>
    <row r="39" spans="1:6" s="26" customFormat="1" ht="15" customHeight="1" x14ac:dyDescent="0.2">
      <c r="A39" s="19">
        <v>2024</v>
      </c>
      <c r="B39" s="27">
        <f>(+'Sales, Listings, Prices'!E43-'Sales, Listings, Prices'!E42)/'Sales, Listings, Prices'!E42</f>
        <v>-2.2222222222222223E-2</v>
      </c>
      <c r="C39" s="27">
        <f>(+'Sales, Listings, Prices'!K43-'Sales, Listings, Prices'!K42)/'Sales, Listings, Prices'!K42</f>
        <v>1.1940298507462687E-2</v>
      </c>
      <c r="D39" s="27">
        <f>(+'Sales, Listings, Prices'!Q43-'Sales, Listings, Prices'!Q42)/'Sales, Listings, Prices'!Q42</f>
        <v>4.7007449267916772E-2</v>
      </c>
      <c r="E39" s="27">
        <f>+'Sales, Listings, Prices'!E43/'Sales, Listings, Prices'!K43</f>
        <v>1.2979351032448379</v>
      </c>
      <c r="F39" s="27">
        <f>+'Sales, Listings, Prices'!E43/'Sales, Listings, Prices'!Q43</f>
        <v>1.0794896957801767</v>
      </c>
    </row>
    <row r="40" spans="1:6" x14ac:dyDescent="0.2">
      <c r="A40" s="23"/>
      <c r="B40" s="27"/>
      <c r="C40" s="23"/>
      <c r="D40" s="23"/>
      <c r="E40" s="27"/>
      <c r="F40" s="27"/>
    </row>
    <row r="41" spans="1:6" x14ac:dyDescent="0.2">
      <c r="A41" s="19" t="s">
        <v>23</v>
      </c>
      <c r="B41" s="25"/>
      <c r="C41" s="23"/>
      <c r="D41" s="23"/>
      <c r="E41" s="27">
        <f>+'Sales, Listings, Prices'!E48/'Sales, Listings, Prices'!K48</f>
        <v>1.2934476817195091</v>
      </c>
      <c r="F41" s="27"/>
    </row>
    <row r="42" spans="1:6" x14ac:dyDescent="0.2">
      <c r="A42" s="19" t="s">
        <v>24</v>
      </c>
      <c r="B42" s="25"/>
      <c r="C42" s="23"/>
      <c r="D42" s="23"/>
      <c r="E42" s="27">
        <f>+'Sales, Listings, Prices'!E49/'Sales, Listings, Prices'!K49</f>
        <v>1.2841328769104672</v>
      </c>
      <c r="F42" s="27"/>
    </row>
    <row r="43" spans="1:6" x14ac:dyDescent="0.2">
      <c r="A43" s="19" t="s">
        <v>25</v>
      </c>
      <c r="B43" s="25"/>
      <c r="C43" s="23"/>
      <c r="D43" s="23"/>
      <c r="E43" s="27">
        <f>+'Sales, Listings, Prices'!E50/'Sales, Listings, Prices'!K50</f>
        <v>1.2740622655663916</v>
      </c>
      <c r="F43" s="27"/>
    </row>
    <row r="44" spans="1:6" x14ac:dyDescent="0.2">
      <c r="A44" s="19" t="s">
        <v>26</v>
      </c>
      <c r="B44" s="25"/>
      <c r="C44" s="23"/>
      <c r="D44" s="23"/>
      <c r="E44" s="27">
        <f>+'Sales, Listings, Prices'!E51/'Sales, Listings, Prices'!K51</f>
        <v>1.2395463241322766</v>
      </c>
      <c r="F44" s="27"/>
    </row>
    <row r="45" spans="1:6" x14ac:dyDescent="0.2">
      <c r="A45" s="19" t="s">
        <v>27</v>
      </c>
      <c r="B45" s="25"/>
      <c r="C45" s="23"/>
      <c r="D45" s="23"/>
      <c r="E45" s="27">
        <f>+'Sales, Listings, Prices'!E52/'Sales, Listings, Prices'!K52</f>
        <v>1.2818938475796677</v>
      </c>
      <c r="F45" s="27"/>
    </row>
    <row r="46" spans="1:6" x14ac:dyDescent="0.2">
      <c r="A46" s="19" t="s">
        <v>28</v>
      </c>
      <c r="B46" s="25"/>
      <c r="C46" s="23"/>
      <c r="D46" s="23"/>
      <c r="E46" s="27">
        <f>+'Sales, Listings, Prices'!E53/'Sales, Listings, Prices'!K53</f>
        <v>1.2739477128685588</v>
      </c>
      <c r="F46" s="27"/>
    </row>
    <row r="47" spans="1:6" x14ac:dyDescent="0.2">
      <c r="A47" s="19" t="s">
        <v>29</v>
      </c>
      <c r="B47" s="25"/>
      <c r="C47" s="23"/>
      <c r="D47" s="23"/>
      <c r="E47" s="27">
        <f>+'Sales, Listings, Prices'!E54/'Sales, Listings, Prices'!K54</f>
        <v>1.2718159619586171</v>
      </c>
      <c r="F47" s="27"/>
    </row>
    <row r="48" spans="1:6" x14ac:dyDescent="0.2">
      <c r="A48" s="19" t="s">
        <v>30</v>
      </c>
      <c r="B48" s="25"/>
      <c r="C48" s="23"/>
      <c r="D48" s="23"/>
      <c r="E48" s="27">
        <f>+'Sales, Listings, Prices'!E55/'Sales, Listings, Prices'!K55</f>
        <v>1.3029409920361197</v>
      </c>
      <c r="F48" s="27"/>
    </row>
    <row r="49" spans="1:6" x14ac:dyDescent="0.2">
      <c r="A49" s="19" t="s">
        <v>31</v>
      </c>
      <c r="B49" s="25"/>
      <c r="C49" s="23"/>
      <c r="D49" s="23"/>
      <c r="E49" s="27">
        <f>+'Sales, Listings, Prices'!E56/'Sales, Listings, Prices'!K56</f>
        <v>1.2993469911496647</v>
      </c>
      <c r="F49" s="27"/>
    </row>
    <row r="50" spans="1:6" x14ac:dyDescent="0.2">
      <c r="A50" s="19" t="s">
        <v>32</v>
      </c>
      <c r="B50" s="25"/>
      <c r="C50" s="23"/>
      <c r="D50" s="23"/>
      <c r="E50" s="27">
        <f>+'Sales, Listings, Prices'!E57/'Sales, Listings, Prices'!K57</f>
        <v>1.3310797552578533</v>
      </c>
      <c r="F50" s="27"/>
    </row>
    <row r="51" spans="1:6" x14ac:dyDescent="0.2">
      <c r="A51" s="19" t="s">
        <v>33</v>
      </c>
      <c r="B51" s="25"/>
      <c r="C51" s="23"/>
      <c r="D51" s="23"/>
      <c r="E51" s="27">
        <f>+'Sales, Listings, Prices'!E58/'Sales, Listings, Prices'!K58</f>
        <v>1.2954351366817802</v>
      </c>
      <c r="F51" s="27"/>
    </row>
    <row r="52" spans="1:6" x14ac:dyDescent="0.2">
      <c r="A52" s="19" t="s">
        <v>34</v>
      </c>
      <c r="B52" s="25"/>
      <c r="C52" s="23"/>
      <c r="D52" s="23"/>
      <c r="E52" s="27">
        <f>+'Sales, Listings, Prices'!E59/'Sales, Listings, Prices'!K59</f>
        <v>1.2909982329094627</v>
      </c>
      <c r="F52" s="27"/>
    </row>
    <row r="53" spans="1:6" x14ac:dyDescent="0.2">
      <c r="A53" s="19" t="s">
        <v>35</v>
      </c>
      <c r="B53" s="27">
        <f>(+'Sales, Listings, Prices'!E60-'Sales, Listings, Prices'!E48)/'Sales, Listings, Prices'!E48</f>
        <v>6.2338190137877052E-2</v>
      </c>
      <c r="C53" s="27">
        <f>(+'Sales, Listings, Prices'!K60-'Sales, Listings, Prices'!K48)/'Sales, Listings, Prices'!K48</f>
        <v>6.3800169380980654E-2</v>
      </c>
      <c r="D53" s="27"/>
      <c r="E53" s="27">
        <f>+'Sales, Listings, Prices'!E60/'Sales, Listings, Prices'!K60</f>
        <v>1.291670098187242</v>
      </c>
      <c r="F53" s="27"/>
    </row>
    <row r="54" spans="1:6" x14ac:dyDescent="0.2">
      <c r="A54" s="19" t="s">
        <v>36</v>
      </c>
      <c r="B54" s="27">
        <f>(+'Sales, Listings, Prices'!E61-'Sales, Listings, Prices'!E49)/'Sales, Listings, Prices'!E49</f>
        <v>0.12739260049109791</v>
      </c>
      <c r="C54" s="27">
        <f>(+'Sales, Listings, Prices'!K61-'Sales, Listings, Prices'!K49)/'Sales, Listings, Prices'!K49</f>
        <v>9.9985535895087019E-2</v>
      </c>
      <c r="D54" s="27"/>
      <c r="E54" s="27">
        <f>+'Sales, Listings, Prices'!E61/'Sales, Listings, Prices'!K61</f>
        <v>1.3161281273559269</v>
      </c>
      <c r="F54" s="27"/>
    </row>
    <row r="55" spans="1:6" x14ac:dyDescent="0.2">
      <c r="A55" s="19" t="s">
        <v>37</v>
      </c>
      <c r="B55" s="27">
        <f>(+'Sales, Listings, Prices'!E62-'Sales, Listings, Prices'!E50)/'Sales, Listings, Prices'!E50</f>
        <v>8.6666274123032988E-2</v>
      </c>
      <c r="C55" s="27">
        <f>(+'Sales, Listings, Prices'!K62-'Sales, Listings, Prices'!K50)/'Sales, Listings, Prices'!K50</f>
        <v>8.6224681170292569E-2</v>
      </c>
      <c r="D55" s="27"/>
      <c r="E55" s="27">
        <f>+'Sales, Listings, Prices'!E62/'Sales, Listings, Prices'!K62</f>
        <v>1.2745802218673112</v>
      </c>
      <c r="F55" s="27"/>
    </row>
    <row r="56" spans="1:6" x14ac:dyDescent="0.2">
      <c r="A56" s="19" t="s">
        <v>38</v>
      </c>
      <c r="B56" s="27">
        <f>(+'Sales, Listings, Prices'!E63-'Sales, Listings, Prices'!E51)/'Sales, Listings, Prices'!E51</f>
        <v>0.10414875243449821</v>
      </c>
      <c r="C56" s="27">
        <f>(+'Sales, Listings, Prices'!K63-'Sales, Listings, Prices'!K51)/'Sales, Listings, Prices'!K51</f>
        <v>7.3070966566457132E-2</v>
      </c>
      <c r="D56" s="27"/>
      <c r="E56" s="27">
        <f>+'Sales, Listings, Prices'!E63/'Sales, Listings, Prices'!K63</f>
        <v>1.2754454924399996</v>
      </c>
      <c r="F56" s="27"/>
    </row>
    <row r="57" spans="1:6" x14ac:dyDescent="0.2">
      <c r="A57" s="19" t="s">
        <v>39</v>
      </c>
      <c r="B57" s="27">
        <f>(+'Sales, Listings, Prices'!E64-'Sales, Listings, Prices'!E52)/'Sales, Listings, Prices'!E52</f>
        <v>4.9948209580879949E-2</v>
      </c>
      <c r="C57" s="27">
        <f>(+'Sales, Listings, Prices'!K64-'Sales, Listings, Prices'!K52)/'Sales, Listings, Prices'!K52</f>
        <v>6.276288586297854E-2</v>
      </c>
      <c r="D57" s="27"/>
      <c r="E57" s="27">
        <f>+'Sales, Listings, Prices'!E64/'Sales, Listings, Prices'!K64</f>
        <v>1.2664369146144105</v>
      </c>
      <c r="F57" s="27"/>
    </row>
    <row r="58" spans="1:6" x14ac:dyDescent="0.2">
      <c r="A58" s="19" t="s">
        <v>40</v>
      </c>
      <c r="B58" s="27">
        <f>(+'Sales, Listings, Prices'!E65-'Sales, Listings, Prices'!E53)/'Sales, Listings, Prices'!E53</f>
        <v>1.8209962079477629E-2</v>
      </c>
      <c r="C58" s="27">
        <f>(+'Sales, Listings, Prices'!K65-'Sales, Listings, Prices'!K53)/'Sales, Listings, Prices'!K53</f>
        <v>7.0758128961146319E-2</v>
      </c>
      <c r="D58" s="27"/>
      <c r="E58" s="27">
        <f>+'Sales, Listings, Prices'!E65/'Sales, Listings, Prices'!K65</f>
        <v>1.2114278821022155</v>
      </c>
      <c r="F58" s="27"/>
    </row>
    <row r="59" spans="1:6" x14ac:dyDescent="0.2">
      <c r="A59" s="19" t="s">
        <v>41</v>
      </c>
      <c r="B59" s="27">
        <f>(+'Sales, Listings, Prices'!E66-'Sales, Listings, Prices'!E54)/'Sales, Listings, Prices'!E54</f>
        <v>4.1680140123955808E-2</v>
      </c>
      <c r="C59" s="27">
        <f>(+'Sales, Listings, Prices'!K66-'Sales, Listings, Prices'!K54)/'Sales, Listings, Prices'!K54</f>
        <v>5.9512487683673905E-2</v>
      </c>
      <c r="D59" s="27"/>
      <c r="E59" s="27">
        <f>+'Sales, Listings, Prices'!E66/'Sales, Listings, Prices'!K66</f>
        <v>1.2504103961637056</v>
      </c>
      <c r="F59" s="27"/>
    </row>
    <row r="60" spans="1:6" x14ac:dyDescent="0.2">
      <c r="A60" s="19" t="s">
        <v>42</v>
      </c>
      <c r="B60" s="27">
        <f>(+'Sales, Listings, Prices'!E67-'Sales, Listings, Prices'!E55)/'Sales, Listings, Prices'!E55</f>
        <v>5.145552301197695E-2</v>
      </c>
      <c r="C60" s="27">
        <f>(+'Sales, Listings, Prices'!K67-'Sales, Listings, Prices'!K55)/'Sales, Listings, Prices'!K55</f>
        <v>7.9737344238504329E-2</v>
      </c>
      <c r="D60" s="27"/>
      <c r="E60" s="27">
        <f>+'Sales, Listings, Prices'!E67/'Sales, Listings, Prices'!K67</f>
        <v>1.2688127437152577</v>
      </c>
      <c r="F60" s="27"/>
    </row>
    <row r="61" spans="1:6" x14ac:dyDescent="0.2">
      <c r="A61" s="19" t="s">
        <v>43</v>
      </c>
      <c r="B61" s="27">
        <f>(+'Sales, Listings, Prices'!E68-'Sales, Listings, Prices'!E56)/'Sales, Listings, Prices'!E56</f>
        <v>-1.2824588578269899E-2</v>
      </c>
      <c r="C61" s="27">
        <f>(+'Sales, Listings, Prices'!K68-'Sales, Listings, Prices'!K56)/'Sales, Listings, Prices'!K56</f>
        <v>3.8688357458626657E-2</v>
      </c>
      <c r="D61" s="27"/>
      <c r="E61" s="27">
        <f>+'Sales, Listings, Prices'!E68/'Sales, Listings, Prices'!K68</f>
        <v>1.2349068817004138</v>
      </c>
      <c r="F61" s="27"/>
    </row>
    <row r="62" spans="1:6" x14ac:dyDescent="0.2">
      <c r="A62" s="19" t="s">
        <v>44</v>
      </c>
      <c r="B62" s="27">
        <f>(+'Sales, Listings, Prices'!E69-'Sales, Listings, Prices'!E57)/'Sales, Listings, Prices'!E57</f>
        <v>-6.9546630214824642E-2</v>
      </c>
      <c r="C62" s="27">
        <f>(+'Sales, Listings, Prices'!K69-'Sales, Listings, Prices'!K57)/'Sales, Listings, Prices'!K57</f>
        <v>1.5706666190977363E-2</v>
      </c>
      <c r="D62" s="27"/>
      <c r="E62" s="27">
        <f>+'Sales, Listings, Prices'!E69/'Sales, Listings, Prices'!K69</f>
        <v>1.2193556318548635</v>
      </c>
      <c r="F62" s="27"/>
    </row>
    <row r="63" spans="1:6" x14ac:dyDescent="0.2">
      <c r="A63" s="19" t="s">
        <v>45</v>
      </c>
      <c r="B63" s="27">
        <f>(+'Sales, Listings, Prices'!E70-'Sales, Listings, Prices'!E58)/'Sales, Listings, Prices'!E58</f>
        <v>2.9841921409250929E-2</v>
      </c>
      <c r="C63" s="27">
        <f>(+'Sales, Listings, Prices'!K70-'Sales, Listings, Prices'!K58)/'Sales, Listings, Prices'!K58</f>
        <v>4.8228199146013999E-2</v>
      </c>
      <c r="D63" s="27"/>
      <c r="E63" s="27">
        <f>+'Sales, Listings, Prices'!E70/'Sales, Listings, Prices'!K70</f>
        <v>1.272712765510696</v>
      </c>
      <c r="F63" s="27"/>
    </row>
    <row r="64" spans="1:6" x14ac:dyDescent="0.2">
      <c r="A64" s="19" t="s">
        <v>46</v>
      </c>
      <c r="B64" s="27">
        <f>(+'Sales, Listings, Prices'!E71-'Sales, Listings, Prices'!E59)/'Sales, Listings, Prices'!E59</f>
        <v>3.8835733168722068E-2</v>
      </c>
      <c r="C64" s="27">
        <f>(+'Sales, Listings, Prices'!K71-'Sales, Listings, Prices'!K59)/'Sales, Listings, Prices'!K59</f>
        <v>6.6092650982294443E-2</v>
      </c>
      <c r="D64" s="27"/>
      <c r="E64" s="27">
        <f>+'Sales, Listings, Prices'!E71/'Sales, Listings, Prices'!K71</f>
        <v>1.2579911272892732</v>
      </c>
      <c r="F64" s="27"/>
    </row>
    <row r="65" spans="1:6" x14ac:dyDescent="0.2">
      <c r="A65" s="19" t="s">
        <v>47</v>
      </c>
      <c r="B65" s="27">
        <f>(+'Sales, Listings, Prices'!E72-'Sales, Listings, Prices'!E60)/'Sales, Listings, Prices'!E60</f>
        <v>7.4938896957245579E-2</v>
      </c>
      <c r="C65" s="27">
        <f>(+'Sales, Listings, Prices'!K72-'Sales, Listings, Prices'!K60)/'Sales, Listings, Prices'!K60</f>
        <v>7.2501166716995635E-2</v>
      </c>
      <c r="D65" s="27"/>
      <c r="E65" s="27">
        <f>+'Sales, Listings, Prices'!E72/'Sales, Listings, Prices'!K72</f>
        <v>1.2946059861438177</v>
      </c>
      <c r="F65" s="27"/>
    </row>
    <row r="66" spans="1:6" x14ac:dyDescent="0.2">
      <c r="A66" s="19" t="s">
        <v>48</v>
      </c>
      <c r="B66" s="27">
        <f>(+'Sales, Listings, Prices'!E73-'Sales, Listings, Prices'!E61)/'Sales, Listings, Prices'!E61</f>
        <v>4.1875366334523365E-2</v>
      </c>
      <c r="C66" s="27">
        <f>(+'Sales, Listings, Prices'!K73-'Sales, Listings, Prices'!K61)/'Sales, Listings, Prices'!K61</f>
        <v>6.6027315602152983E-2</v>
      </c>
      <c r="D66" s="27"/>
      <c r="E66" s="27">
        <f>+'Sales, Listings, Prices'!E73/'Sales, Listings, Prices'!K73</f>
        <v>1.2863098860253606</v>
      </c>
      <c r="F66" s="27"/>
    </row>
    <row r="67" spans="1:6" x14ac:dyDescent="0.2">
      <c r="A67" s="19" t="s">
        <v>49</v>
      </c>
      <c r="B67" s="27">
        <f>(+'Sales, Listings, Prices'!E74-'Sales, Listings, Prices'!E62)/'Sales, Listings, Prices'!E62</f>
        <v>5.4747664944019614E-2</v>
      </c>
      <c r="C67" s="27">
        <f>(+'Sales, Listings, Prices'!K74-'Sales, Listings, Prices'!K62)/'Sales, Listings, Prices'!K62</f>
        <v>5.6580480856390558E-2</v>
      </c>
      <c r="D67" s="27"/>
      <c r="E67" s="27">
        <f>+'Sales, Listings, Prices'!E74/'Sales, Listings, Prices'!K74</f>
        <v>1.272369248870405</v>
      </c>
      <c r="F67" s="27"/>
    </row>
    <row r="68" spans="1:6" x14ac:dyDescent="0.2">
      <c r="A68" s="19" t="s">
        <v>50</v>
      </c>
      <c r="B68" s="27">
        <f>(+'Sales, Listings, Prices'!E75-'Sales, Listings, Prices'!E63)/'Sales, Listings, Prices'!E63</f>
        <v>3.3873372560504808E-2</v>
      </c>
      <c r="C68" s="27">
        <f>(+'Sales, Listings, Prices'!K75-'Sales, Listings, Prices'!K63)/'Sales, Listings, Prices'!K63</f>
        <v>3.1564380979871125E-2</v>
      </c>
      <c r="D68" s="27"/>
      <c r="E68" s="27">
        <f>+'Sales, Listings, Prices'!E75/'Sales, Listings, Prices'!K75</f>
        <v>1.2783003728118905</v>
      </c>
      <c r="F68" s="27"/>
    </row>
    <row r="69" spans="1:6" x14ac:dyDescent="0.2">
      <c r="A69" s="19" t="s">
        <v>51</v>
      </c>
      <c r="B69" s="27">
        <f>(+'Sales, Listings, Prices'!E76-'Sales, Listings, Prices'!E64)/'Sales, Listings, Prices'!E64</f>
        <v>2.7093237284320087E-2</v>
      </c>
      <c r="C69" s="27">
        <f>(+'Sales, Listings, Prices'!K76-'Sales, Listings, Prices'!K64)/'Sales, Listings, Prices'!K64</f>
        <v>4.5111899311582354E-2</v>
      </c>
      <c r="D69" s="27"/>
      <c r="E69" s="27">
        <f>+'Sales, Listings, Prices'!E76/'Sales, Listings, Prices'!K76</f>
        <v>1.2446024117651779</v>
      </c>
      <c r="F69" s="27"/>
    </row>
    <row r="70" spans="1:6" x14ac:dyDescent="0.2">
      <c r="A70" s="19" t="s">
        <v>52</v>
      </c>
      <c r="B70" s="27">
        <f>(+'Sales, Listings, Prices'!E77-'Sales, Listings, Prices'!E65)/'Sales, Listings, Prices'!E65</f>
        <v>4.90257908188668E-2</v>
      </c>
      <c r="C70" s="27">
        <f>(+'Sales, Listings, Prices'!K77-'Sales, Listings, Prices'!K65)/'Sales, Listings, Prices'!K65</f>
        <v>2.5960030560135107E-2</v>
      </c>
      <c r="D70" s="27"/>
      <c r="E70" s="27">
        <f>+'Sales, Listings, Prices'!E77/'Sales, Listings, Prices'!K77</f>
        <v>1.2386633535309195</v>
      </c>
      <c r="F70" s="27"/>
    </row>
    <row r="71" spans="1:6" x14ac:dyDescent="0.2">
      <c r="A71" s="19" t="s">
        <v>53</v>
      </c>
      <c r="B71" s="27">
        <f>(+'Sales, Listings, Prices'!E78-'Sales, Listings, Prices'!E66)/'Sales, Listings, Prices'!E66</f>
        <v>-2.4523530819326508E-2</v>
      </c>
      <c r="C71" s="27">
        <f>(+'Sales, Listings, Prices'!K78-'Sales, Listings, Prices'!K66)/'Sales, Listings, Prices'!K66</f>
        <v>1.6609925522193741E-2</v>
      </c>
      <c r="D71" s="27"/>
      <c r="E71" s="27">
        <f>+'Sales, Listings, Prices'!E78/'Sales, Listings, Prices'!K78</f>
        <v>1.1998170464940541</v>
      </c>
      <c r="F71" s="27"/>
    </row>
    <row r="72" spans="1:6" x14ac:dyDescent="0.2">
      <c r="A72" s="19" t="s">
        <v>54</v>
      </c>
      <c r="B72" s="27">
        <f>(+'Sales, Listings, Prices'!E79-'Sales, Listings, Prices'!E67)/'Sales, Listings, Prices'!E67</f>
        <v>2.0231478454194731E-2</v>
      </c>
      <c r="C72" s="27">
        <f>(+'Sales, Listings, Prices'!K79-'Sales, Listings, Prices'!K67)/'Sales, Listings, Prices'!K67</f>
        <v>3.0847092010287895E-2</v>
      </c>
      <c r="D72" s="27"/>
      <c r="E72" s="27">
        <f>+'Sales, Listings, Prices'!E79/'Sales, Listings, Prices'!K79</f>
        <v>1.2557465713733822</v>
      </c>
      <c r="F72" s="27"/>
    </row>
    <row r="73" spans="1:6" x14ac:dyDescent="0.2">
      <c r="A73" s="19" t="s">
        <v>55</v>
      </c>
      <c r="B73" s="27">
        <f>(+'Sales, Listings, Prices'!E80-'Sales, Listings, Prices'!E68)/'Sales, Listings, Prices'!E68</f>
        <v>3.8288396313679814E-2</v>
      </c>
      <c r="C73" s="27">
        <f>(+'Sales, Listings, Prices'!K80-'Sales, Listings, Prices'!K68)/'Sales, Listings, Prices'!K68</f>
        <v>4.3864176742847955E-2</v>
      </c>
      <c r="D73" s="27"/>
      <c r="E73" s="27">
        <f>+'Sales, Listings, Prices'!E80/'Sales, Listings, Prices'!K80</f>
        <v>1.2283106503359893</v>
      </c>
      <c r="F73" s="27"/>
    </row>
    <row r="74" spans="1:6" x14ac:dyDescent="0.2">
      <c r="A74" s="19" t="s">
        <v>56</v>
      </c>
      <c r="B74" s="27">
        <f>(+'Sales, Listings, Prices'!E81-'Sales, Listings, Prices'!E69)/'Sales, Listings, Prices'!E69</f>
        <v>7.617799350420211E-2</v>
      </c>
      <c r="C74" s="27">
        <f>(+'Sales, Listings, Prices'!K81-'Sales, Listings, Prices'!K69)/'Sales, Listings, Prices'!K69</f>
        <v>7.0434408451075264E-2</v>
      </c>
      <c r="D74" s="27"/>
      <c r="E74" s="27">
        <f>+'Sales, Listings, Prices'!E81/'Sales, Listings, Prices'!K81</f>
        <v>1.2258982772764562</v>
      </c>
      <c r="F74" s="27"/>
    </row>
    <row r="75" spans="1:6" x14ac:dyDescent="0.2">
      <c r="A75" s="19" t="s">
        <v>57</v>
      </c>
      <c r="B75" s="27">
        <f>(+'Sales, Listings, Prices'!E82-'Sales, Listings, Prices'!E70)/'Sales, Listings, Prices'!E70</f>
        <v>-1.7118383454429068E-2</v>
      </c>
      <c r="C75" s="27">
        <f>(+'Sales, Listings, Prices'!K82-'Sales, Listings, Prices'!K70)/'Sales, Listings, Prices'!K70</f>
        <v>4.0255998924938897E-2</v>
      </c>
      <c r="D75" s="27"/>
      <c r="E75" s="27">
        <f>+'Sales, Listings, Prices'!E82/'Sales, Listings, Prices'!K82</f>
        <v>1.202517439607286</v>
      </c>
      <c r="F75" s="27"/>
    </row>
    <row r="76" spans="1:6" x14ac:dyDescent="0.2">
      <c r="A76" s="19" t="s">
        <v>58</v>
      </c>
      <c r="B76" s="27">
        <f>(+'Sales, Listings, Prices'!E83-'Sales, Listings, Prices'!E71)/'Sales, Listings, Prices'!E71</f>
        <v>-2.6423210571867774E-2</v>
      </c>
      <c r="C76" s="27">
        <f>(+'Sales, Listings, Prices'!K83-'Sales, Listings, Prices'!K71)/'Sales, Listings, Prices'!K71</f>
        <v>3.7351512098412337E-2</v>
      </c>
      <c r="D76" s="27"/>
      <c r="E76" s="27">
        <f>+'Sales, Listings, Prices'!E83/'Sales, Listings, Prices'!K83</f>
        <v>1.1806518316610664</v>
      </c>
      <c r="F76" s="27"/>
    </row>
    <row r="77" spans="1:6" x14ac:dyDescent="0.2">
      <c r="A77" s="19" t="s">
        <v>59</v>
      </c>
      <c r="B77" s="27">
        <f>(+'Sales, Listings, Prices'!E84-'Sales, Listings, Prices'!E72)/'Sales, Listings, Prices'!E72</f>
        <v>-5.5907416316819676E-2</v>
      </c>
      <c r="C77" s="27">
        <f>(+'Sales, Listings, Prices'!K84-'Sales, Listings, Prices'!K72)/'Sales, Listings, Prices'!K72</f>
        <v>2.5877956383741168E-2</v>
      </c>
      <c r="D77" s="27"/>
      <c r="E77" s="27">
        <f>+'Sales, Listings, Prices'!E84/'Sales, Listings, Prices'!K84</f>
        <v>1.1913969909428879</v>
      </c>
      <c r="F77" s="27"/>
    </row>
    <row r="78" spans="1:6" x14ac:dyDescent="0.2">
      <c r="A78" s="19" t="s">
        <v>60</v>
      </c>
      <c r="B78" s="27">
        <f>(+'Sales, Listings, Prices'!E85-'Sales, Listings, Prices'!E73)/'Sales, Listings, Prices'!E73</f>
        <v>-4.2743074867506697E-2</v>
      </c>
      <c r="C78" s="27">
        <f>(+'Sales, Listings, Prices'!K85-'Sales, Listings, Prices'!K73)/'Sales, Listings, Prices'!K73</f>
        <v>1.2877654063121885E-2</v>
      </c>
      <c r="D78" s="27"/>
      <c r="E78" s="27">
        <f>+'Sales, Listings, Prices'!E85/'Sales, Listings, Prices'!K85</f>
        <v>1.215674016822005</v>
      </c>
      <c r="F78" s="27"/>
    </row>
    <row r="79" spans="1:6" x14ac:dyDescent="0.2">
      <c r="A79" s="19" t="s">
        <v>61</v>
      </c>
      <c r="B79" s="27">
        <f>(+'Sales, Listings, Prices'!E86-'Sales, Listings, Prices'!E74)/'Sales, Listings, Prices'!E74</f>
        <v>-2.3066450900310807E-2</v>
      </c>
      <c r="C79" s="27">
        <f>(+'Sales, Listings, Prices'!K86-'Sales, Listings, Prices'!K74)/'Sales, Listings, Prices'!K74</f>
        <v>1.3587822435022755E-2</v>
      </c>
      <c r="D79" s="27"/>
      <c r="E79" s="27">
        <f>+'Sales, Listings, Prices'!E86/'Sales, Listings, Prices'!K86</f>
        <v>1.2263566891303648</v>
      </c>
      <c r="F79" s="27"/>
    </row>
    <row r="80" spans="1:6" x14ac:dyDescent="0.2">
      <c r="A80" s="19" t="s">
        <v>62</v>
      </c>
      <c r="B80" s="27">
        <f>(+'Sales, Listings, Prices'!E87-'Sales, Listings, Prices'!E75)/'Sales, Listings, Prices'!E75</f>
        <v>-9.637856108160309E-3</v>
      </c>
      <c r="C80" s="27">
        <f>(+'Sales, Listings, Prices'!K87-'Sales, Listings, Prices'!K75)/'Sales, Listings, Prices'!K75</f>
        <v>3.0590326642470928E-2</v>
      </c>
      <c r="D80" s="27"/>
      <c r="E80" s="27">
        <f>+'Sales, Listings, Prices'!E87/'Sales, Listings, Prices'!K87</f>
        <v>1.2284030472904988</v>
      </c>
      <c r="F80" s="27"/>
    </row>
    <row r="81" spans="1:6" x14ac:dyDescent="0.2">
      <c r="A81" s="19" t="s">
        <v>63</v>
      </c>
      <c r="B81" s="27">
        <f>(+'Sales, Listings, Prices'!E88-'Sales, Listings, Prices'!E76)/'Sales, Listings, Prices'!E76</f>
        <v>5.1442053556463776E-3</v>
      </c>
      <c r="C81" s="27">
        <f>(+'Sales, Listings, Prices'!K88-'Sales, Listings, Prices'!K76)/'Sales, Listings, Prices'!K76</f>
        <v>1.6479593064771057E-2</v>
      </c>
      <c r="D81" s="27"/>
      <c r="E81" s="27">
        <f>+'Sales, Listings, Prices'!E88/'Sales, Listings, Prices'!K88</f>
        <v>1.2307230865162242</v>
      </c>
      <c r="F81" s="27"/>
    </row>
    <row r="82" spans="1:6" x14ac:dyDescent="0.2">
      <c r="A82" s="19" t="s">
        <v>64</v>
      </c>
      <c r="B82" s="27">
        <f>(+'Sales, Listings, Prices'!E89-'Sales, Listings, Prices'!E77)/'Sales, Listings, Prices'!E77</f>
        <v>2.2098468548285028E-2</v>
      </c>
      <c r="C82" s="27">
        <f>(+'Sales, Listings, Prices'!K89-'Sales, Listings, Prices'!K77)/'Sales, Listings, Prices'!K77</f>
        <v>4.1411583955852725E-2</v>
      </c>
      <c r="D82" s="27"/>
      <c r="E82" s="27">
        <f>+'Sales, Listings, Prices'!E89/'Sales, Listings, Prices'!K89</f>
        <v>1.2156921779972301</v>
      </c>
      <c r="F82" s="27"/>
    </row>
    <row r="83" spans="1:6" x14ac:dyDescent="0.2">
      <c r="A83" s="19" t="s">
        <v>65</v>
      </c>
      <c r="B83" s="27">
        <f>(+'Sales, Listings, Prices'!E90-'Sales, Listings, Prices'!E78)/'Sales, Listings, Prices'!E78</f>
        <v>5.8215931315676067E-2</v>
      </c>
      <c r="C83" s="27">
        <f>(+'Sales, Listings, Prices'!K90-'Sales, Listings, Prices'!K78)/'Sales, Listings, Prices'!K78</f>
        <v>5.4464463270095055E-2</v>
      </c>
      <c r="D83" s="27"/>
      <c r="E83" s="27">
        <f>+'Sales, Listings, Prices'!E90/'Sales, Listings, Prices'!K90</f>
        <v>1.2040856354007936</v>
      </c>
      <c r="F83" s="27"/>
    </row>
    <row r="84" spans="1:6" x14ac:dyDescent="0.2">
      <c r="A84" s="19" t="s">
        <v>66</v>
      </c>
      <c r="B84" s="27">
        <f>(+'Sales, Listings, Prices'!E91-'Sales, Listings, Prices'!E79)/'Sales, Listings, Prices'!E79</f>
        <v>-1.0235604778751987E-2</v>
      </c>
      <c r="C84" s="27">
        <f>(+'Sales, Listings, Prices'!K91-'Sales, Listings, Prices'!K79)/'Sales, Listings, Prices'!K79</f>
        <v>5.3530036700791962E-2</v>
      </c>
      <c r="D84" s="27"/>
      <c r="E84" s="27">
        <f>+'Sales, Listings, Prices'!E91/'Sales, Listings, Prices'!K91</f>
        <v>1.1797416328619776</v>
      </c>
      <c r="F84" s="27"/>
    </row>
    <row r="85" spans="1:6" x14ac:dyDescent="0.2">
      <c r="A85" s="19" t="s">
        <v>67</v>
      </c>
      <c r="B85" s="27">
        <f>(+'Sales, Listings, Prices'!E92-'Sales, Listings, Prices'!E80)/'Sales, Listings, Prices'!E80</f>
        <v>-5.9261019051955683E-3</v>
      </c>
      <c r="C85" s="27">
        <f>(+'Sales, Listings, Prices'!K92-'Sales, Listings, Prices'!K80)/'Sales, Listings, Prices'!K80</f>
        <v>2.2996425300120776E-2</v>
      </c>
      <c r="D85" s="27"/>
      <c r="E85" s="27">
        <f>+'Sales, Listings, Prices'!E92/'Sales, Listings, Prices'!K92</f>
        <v>1.1935834046464455</v>
      </c>
      <c r="F85" s="27"/>
    </row>
    <row r="86" spans="1:6" x14ac:dyDescent="0.2">
      <c r="A86" s="19" t="s">
        <v>68</v>
      </c>
      <c r="B86" s="27">
        <f>(+'Sales, Listings, Prices'!E93-'Sales, Listings, Prices'!E81)/'Sales, Listings, Prices'!E81</f>
        <v>1.6033512450062567E-2</v>
      </c>
      <c r="C86" s="27">
        <f>(+'Sales, Listings, Prices'!K93-'Sales, Listings, Prices'!K81)/'Sales, Listings, Prices'!K81</f>
        <v>8.0229696472518455E-3</v>
      </c>
      <c r="D86" s="27"/>
      <c r="E86" s="27">
        <f>+'Sales, Listings, Prices'!E93/'Sales, Listings, Prices'!K93</f>
        <v>1.2356402285193444</v>
      </c>
      <c r="F86" s="27"/>
    </row>
    <row r="87" spans="1:6" x14ac:dyDescent="0.2">
      <c r="A87" s="19" t="s">
        <v>69</v>
      </c>
      <c r="B87" s="27">
        <f>(+'Sales, Listings, Prices'!E94-'Sales, Listings, Prices'!E82)/'Sales, Listings, Prices'!E82</f>
        <v>1.1387212214396498E-2</v>
      </c>
      <c r="C87" s="27">
        <f>(+'Sales, Listings, Prices'!K94-'Sales, Listings, Prices'!K82)/'Sales, Listings, Prices'!K82</f>
        <v>1.5824828833484047E-3</v>
      </c>
      <c r="D87" s="27"/>
      <c r="E87" s="27">
        <f>+'Sales, Listings, Prices'!E94/'Sales, Listings, Prices'!K94</f>
        <v>1.214289169058137</v>
      </c>
      <c r="F87" s="27"/>
    </row>
    <row r="88" spans="1:6" x14ac:dyDescent="0.2">
      <c r="A88" s="19" t="s">
        <v>70</v>
      </c>
      <c r="B88" s="27">
        <f>(+'Sales, Listings, Prices'!E95-'Sales, Listings, Prices'!E83)/'Sales, Listings, Prices'!E83</f>
        <v>2.6483563870368529E-2</v>
      </c>
      <c r="C88" s="27">
        <f>(+'Sales, Listings, Prices'!K95-'Sales, Listings, Prices'!K83)/'Sales, Listings, Prices'!K83</f>
        <v>6.9005490675251233E-3</v>
      </c>
      <c r="D88" s="27"/>
      <c r="E88" s="27">
        <f>+'Sales, Listings, Prices'!E95/'Sales, Listings, Prices'!K95</f>
        <v>1.203614101686477</v>
      </c>
      <c r="F88" s="27"/>
    </row>
    <row r="89" spans="1:6" x14ac:dyDescent="0.2">
      <c r="A89" s="19" t="s">
        <v>71</v>
      </c>
      <c r="B89" s="27">
        <f>(+'Sales, Listings, Prices'!E96-'Sales, Listings, Prices'!E84)/'Sales, Listings, Prices'!E84</f>
        <v>2.0942408376963353E-3</v>
      </c>
      <c r="C89" s="27">
        <f>(+'Sales, Listings, Prices'!K96-'Sales, Listings, Prices'!K84)/'Sales, Listings, Prices'!K84</f>
        <v>-4.8820246679474703E-3</v>
      </c>
      <c r="D89" s="27"/>
      <c r="E89" s="27">
        <f>+'Sales, Listings, Prices'!E96/'Sales, Listings, Prices'!K96</f>
        <v>1.1997492687003761</v>
      </c>
      <c r="F89" s="27"/>
    </row>
    <row r="90" spans="1:6" x14ac:dyDescent="0.2">
      <c r="A90" s="19" t="s">
        <v>72</v>
      </c>
      <c r="B90" s="27">
        <f>(+'Sales, Listings, Prices'!E97-'Sales, Listings, Prices'!E85)/'Sales, Listings, Prices'!E85</f>
        <v>-1.1333204218062337E-2</v>
      </c>
      <c r="C90" s="27">
        <f>(+'Sales, Listings, Prices'!K97-'Sales, Listings, Prices'!K85)/'Sales, Listings, Prices'!K85</f>
        <v>6.3488455168382429E-3</v>
      </c>
      <c r="D90" s="27"/>
      <c r="E90" s="27">
        <f>+'Sales, Listings, Prices'!E97/'Sales, Listings, Prices'!K97</f>
        <v>1.1943140197169917</v>
      </c>
      <c r="F90" s="27"/>
    </row>
    <row r="91" spans="1:6" x14ac:dyDescent="0.2">
      <c r="A91" s="19" t="s">
        <v>73</v>
      </c>
      <c r="B91" s="27">
        <f>(+'Sales, Listings, Prices'!E98-'Sales, Listings, Prices'!E86)/'Sales, Listings, Prices'!E86</f>
        <v>7.2174164541319377E-3</v>
      </c>
      <c r="C91" s="27">
        <f>(+'Sales, Listings, Prices'!K98-'Sales, Listings, Prices'!K86)/'Sales, Listings, Prices'!K86</f>
        <v>7.883790668429369E-3</v>
      </c>
      <c r="D91" s="27"/>
      <c r="E91" s="27">
        <f>+'Sales, Listings, Prices'!E98/'Sales, Listings, Prices'!K98</f>
        <v>1.225545868991442</v>
      </c>
      <c r="F91" s="27"/>
    </row>
    <row r="92" spans="1:6" x14ac:dyDescent="0.2">
      <c r="A92" s="19" t="s">
        <v>74</v>
      </c>
      <c r="B92" s="27">
        <f>(+'Sales, Listings, Prices'!E99-'Sales, Listings, Prices'!E87)/'Sales, Listings, Prices'!E87</f>
        <v>-1.2936526510128196E-3</v>
      </c>
      <c r="C92" s="27">
        <f>(+'Sales, Listings, Prices'!K99-'Sales, Listings, Prices'!K87)/'Sales, Listings, Prices'!K87</f>
        <v>1.796751473336208E-2</v>
      </c>
      <c r="D92" s="27"/>
      <c r="E92" s="27">
        <f>+'Sales, Listings, Prices'!E99/'Sales, Listings, Prices'!K99</f>
        <v>1.205160187015595</v>
      </c>
      <c r="F92" s="27"/>
    </row>
    <row r="93" spans="1:6" x14ac:dyDescent="0.2">
      <c r="A93" s="19" t="s">
        <v>75</v>
      </c>
      <c r="B93" s="27">
        <f>(+'Sales, Listings, Prices'!E100-'Sales, Listings, Prices'!E88)/'Sales, Listings, Prices'!E88</f>
        <v>-8.3181549985890564E-3</v>
      </c>
      <c r="C93" s="27">
        <f>(+'Sales, Listings, Prices'!K100-'Sales, Listings, Prices'!K88)/'Sales, Listings, Prices'!K88</f>
        <v>3.3198361393289293E-2</v>
      </c>
      <c r="D93" s="27"/>
      <c r="E93" s="27">
        <f>+'Sales, Listings, Prices'!E100/'Sales, Listings, Prices'!K100</f>
        <v>1.1812695284150376</v>
      </c>
      <c r="F93" s="27"/>
    </row>
    <row r="94" spans="1:6" x14ac:dyDescent="0.2">
      <c r="A94" s="19" t="s">
        <v>76</v>
      </c>
      <c r="B94" s="27">
        <f>(+'Sales, Listings, Prices'!E101-'Sales, Listings, Prices'!E89)/'Sales, Listings, Prices'!E89</f>
        <v>-1.4209470503739659E-2</v>
      </c>
      <c r="C94" s="27">
        <f>(+'Sales, Listings, Prices'!K101-'Sales, Listings, Prices'!K89)/'Sales, Listings, Prices'!K89</f>
        <v>1.398506653820678E-2</v>
      </c>
      <c r="D94" s="27"/>
      <c r="E94" s="27">
        <f>+'Sales, Listings, Prices'!E101/'Sales, Listings, Prices'!K101</f>
        <v>1.1818890390011432</v>
      </c>
      <c r="F94" s="27"/>
    </row>
    <row r="95" spans="1:6" x14ac:dyDescent="0.2">
      <c r="A95" s="19" t="s">
        <v>77</v>
      </c>
      <c r="B95" s="27">
        <f>(+'Sales, Listings, Prices'!E102-'Sales, Listings, Prices'!E90)/'Sales, Listings, Prices'!E90</f>
        <v>-1.1252004811547714E-2</v>
      </c>
      <c r="C95" s="27">
        <f>(+'Sales, Listings, Prices'!K102-'Sales, Listings, Prices'!K90)/'Sales, Listings, Prices'!K90</f>
        <v>-5.1598497306920539E-3</v>
      </c>
      <c r="D95" s="27"/>
      <c r="E95" s="27">
        <f>+'Sales, Listings, Prices'!E102/'Sales, Listings, Prices'!K102</f>
        <v>1.1967121127102323</v>
      </c>
      <c r="F95" s="27"/>
    </row>
    <row r="96" spans="1:6" x14ac:dyDescent="0.2">
      <c r="A96" s="19" t="s">
        <v>78</v>
      </c>
      <c r="B96" s="27">
        <f>(+'Sales, Listings, Prices'!E103-'Sales, Listings, Prices'!E91)/'Sales, Listings, Prices'!E91</f>
        <v>-1.6156501129983746E-2</v>
      </c>
      <c r="C96" s="27">
        <f>(+'Sales, Listings, Prices'!K103-'Sales, Listings, Prices'!K91)/'Sales, Listings, Prices'!K91</f>
        <v>-1.4896981642334929E-3</v>
      </c>
      <c r="D96" s="27"/>
      <c r="E96" s="27">
        <f>+'Sales, Listings, Prices'!E103/'Sales, Listings, Prices'!K103</f>
        <v>1.1624127800220345</v>
      </c>
      <c r="F96" s="27"/>
    </row>
    <row r="97" spans="1:6" x14ac:dyDescent="0.2">
      <c r="A97" s="19" t="s">
        <v>79</v>
      </c>
      <c r="B97" s="27">
        <f>(+'Sales, Listings, Prices'!E104-'Sales, Listings, Prices'!E92)/'Sales, Listings, Prices'!E92</f>
        <v>4.4385434991867763E-2</v>
      </c>
      <c r="C97" s="27">
        <f>(+'Sales, Listings, Prices'!K104-'Sales, Listings, Prices'!K92)/'Sales, Listings, Prices'!K92</f>
        <v>2.1702957117048588E-2</v>
      </c>
      <c r="D97" s="27"/>
      <c r="E97" s="27">
        <f>+'Sales, Listings, Prices'!E104/'Sales, Listings, Prices'!K104</f>
        <v>1.2200817415447136</v>
      </c>
      <c r="F97" s="27"/>
    </row>
    <row r="98" spans="1:6" x14ac:dyDescent="0.2">
      <c r="A98" s="19" t="s">
        <v>80</v>
      </c>
      <c r="B98" s="27">
        <f>(+'Sales, Listings, Prices'!E105-'Sales, Listings, Prices'!E93)/'Sales, Listings, Prices'!E93</f>
        <v>-1.5780495676170528E-2</v>
      </c>
      <c r="C98" s="27">
        <f>(+'Sales, Listings, Prices'!K105-'Sales, Listings, Prices'!K93)/'Sales, Listings, Prices'!K93</f>
        <v>3.6621689806149188E-2</v>
      </c>
      <c r="D98" s="27"/>
      <c r="E98" s="27">
        <f>+'Sales, Listings, Prices'!E105/'Sales, Listings, Prices'!K105</f>
        <v>1.1731774717769159</v>
      </c>
      <c r="F98" s="27"/>
    </row>
    <row r="99" spans="1:6" x14ac:dyDescent="0.2">
      <c r="A99" s="19" t="s">
        <v>81</v>
      </c>
      <c r="B99" s="27">
        <f>(+'Sales, Listings, Prices'!E106-'Sales, Listings, Prices'!E94)/'Sales, Listings, Prices'!E94</f>
        <v>-2.6501145152189067E-2</v>
      </c>
      <c r="C99" s="27">
        <f>(+'Sales, Listings, Prices'!K106-'Sales, Listings, Prices'!K94)/'Sales, Listings, Prices'!K94</f>
        <v>2.8383258633476283E-2</v>
      </c>
      <c r="D99" s="27"/>
      <c r="E99" s="27">
        <f>+'Sales, Listings, Prices'!E106/'Sales, Listings, Prices'!K106</f>
        <v>1.1494830410823607</v>
      </c>
      <c r="F99" s="27"/>
    </row>
    <row r="100" spans="1:6" x14ac:dyDescent="0.2">
      <c r="A100" s="19" t="s">
        <v>82</v>
      </c>
      <c r="B100" s="27">
        <f>(+'Sales, Listings, Prices'!E107-'Sales, Listings, Prices'!E95)/'Sales, Listings, Prices'!E95</f>
        <v>-1.0321404796835717E-2</v>
      </c>
      <c r="C100" s="27">
        <f>(+'Sales, Listings, Prices'!K107-'Sales, Listings, Prices'!K95)/'Sales, Listings, Prices'!K95</f>
        <v>1.9781878150476072E-2</v>
      </c>
      <c r="D100" s="27"/>
      <c r="E100" s="27">
        <f>+'Sales, Listings, Prices'!E107/'Sales, Listings, Prices'!K107</f>
        <v>1.1680842137381289</v>
      </c>
      <c r="F100" s="27"/>
    </row>
    <row r="101" spans="1:6" x14ac:dyDescent="0.2">
      <c r="A101" s="19" t="s">
        <v>83</v>
      </c>
      <c r="B101" s="27">
        <f>(+'Sales, Listings, Prices'!E108-'Sales, Listings, Prices'!E96)/'Sales, Listings, Prices'!E96</f>
        <v>2.7112504353883665E-2</v>
      </c>
      <c r="C101" s="27">
        <f>(+'Sales, Listings, Prices'!K108-'Sales, Listings, Prices'!K96)/'Sales, Listings, Prices'!K96</f>
        <v>4.1696615127455081E-2</v>
      </c>
      <c r="D101" s="27"/>
      <c r="E101" s="27">
        <f>+'Sales, Listings, Prices'!E108/'Sales, Listings, Prices'!K108</f>
        <v>1.182952366434262</v>
      </c>
      <c r="F101" s="27"/>
    </row>
    <row r="102" spans="1:6" x14ac:dyDescent="0.2">
      <c r="A102" s="19" t="s">
        <v>84</v>
      </c>
      <c r="B102" s="27">
        <f>(+'Sales, Listings, Prices'!E109-'Sales, Listings, Prices'!E97)/'Sales, Listings, Prices'!E97</f>
        <v>5.3931369900027018E-2</v>
      </c>
      <c r="C102" s="27">
        <f>(+'Sales, Listings, Prices'!K109-'Sales, Listings, Prices'!K97)/'Sales, Listings, Prices'!K97</f>
        <v>4.5775045581425367E-2</v>
      </c>
      <c r="D102" s="27"/>
      <c r="E102" s="27">
        <f>+'Sales, Listings, Prices'!E109/'Sales, Listings, Prices'!K109</f>
        <v>1.2036288456197735</v>
      </c>
      <c r="F102" s="27"/>
    </row>
    <row r="103" spans="1:6" x14ac:dyDescent="0.2">
      <c r="A103" s="19" t="s">
        <v>85</v>
      </c>
      <c r="B103" s="27">
        <f>(+'Sales, Listings, Prices'!E110-'Sales, Listings, Prices'!E98)/'Sales, Listings, Prices'!E98</f>
        <v>3.9026300332832995E-3</v>
      </c>
      <c r="C103" s="27">
        <f>(+'Sales, Listings, Prices'!K110-'Sales, Listings, Prices'!K98)/'Sales, Listings, Prices'!K98</f>
        <v>4.6164920419099413E-2</v>
      </c>
      <c r="D103" s="27"/>
      <c r="E103" s="27">
        <f>+'Sales, Listings, Prices'!E110/'Sales, Listings, Prices'!K110</f>
        <v>1.1760370636534609</v>
      </c>
      <c r="F103" s="27"/>
    </row>
    <row r="104" spans="1:6" x14ac:dyDescent="0.2">
      <c r="A104" s="19" t="s">
        <v>86</v>
      </c>
      <c r="B104" s="27">
        <f>(+'Sales, Listings, Prices'!E111-'Sales, Listings, Prices'!E99)/'Sales, Listings, Prices'!E99</f>
        <v>2.403192105657135E-2</v>
      </c>
      <c r="C104" s="27">
        <f>(+'Sales, Listings, Prices'!K111-'Sales, Listings, Prices'!K99)/'Sales, Listings, Prices'!K99</f>
        <v>3.1456901691298757E-2</v>
      </c>
      <c r="D104" s="27"/>
      <c r="E104" s="27">
        <f>+'Sales, Listings, Prices'!E111/'Sales, Listings, Prices'!K111</f>
        <v>1.1964847968605024</v>
      </c>
      <c r="F104" s="27"/>
    </row>
    <row r="105" spans="1:6" x14ac:dyDescent="0.2">
      <c r="A105" s="19" t="s">
        <v>87</v>
      </c>
      <c r="B105" s="27">
        <f>(+'Sales, Listings, Prices'!E112-'Sales, Listings, Prices'!E100)/'Sales, Listings, Prices'!E100</f>
        <v>2.5810498813273231E-2</v>
      </c>
      <c r="C105" s="27">
        <f>(+'Sales, Listings, Prices'!K112-'Sales, Listings, Prices'!K100)/'Sales, Listings, Prices'!K100</f>
        <v>3.4377649943849842E-2</v>
      </c>
      <c r="D105" s="27"/>
      <c r="E105" s="27">
        <f>+'Sales, Listings, Prices'!E112/'Sales, Listings, Prices'!K112</f>
        <v>1.1714857569110555</v>
      </c>
      <c r="F105" s="27"/>
    </row>
    <row r="106" spans="1:6" x14ac:dyDescent="0.2">
      <c r="A106" s="19" t="s">
        <v>88</v>
      </c>
      <c r="B106" s="27">
        <f>(+'Sales, Listings, Prices'!E113-'Sales, Listings, Prices'!E101)/'Sales, Listings, Prices'!E101</f>
        <v>3.7609049284938169E-2</v>
      </c>
      <c r="C106" s="27">
        <f>(+'Sales, Listings, Prices'!K113-'Sales, Listings, Prices'!K101)/'Sales, Listings, Prices'!K101</f>
        <v>3.0501655358760038E-2</v>
      </c>
      <c r="D106" s="27"/>
      <c r="E106" s="27">
        <f>+'Sales, Listings, Prices'!E113/'Sales, Listings, Prices'!K113</f>
        <v>1.1900405552394056</v>
      </c>
      <c r="F106" s="27"/>
    </row>
    <row r="107" spans="1:6" x14ac:dyDescent="0.2">
      <c r="A107" s="19" t="s">
        <v>89</v>
      </c>
      <c r="B107" s="27">
        <f>(+'Sales, Listings, Prices'!E114-'Sales, Listings, Prices'!E102)/'Sales, Listings, Prices'!E102</f>
        <v>4.4892915980230645E-2</v>
      </c>
      <c r="C107" s="27">
        <f>(+'Sales, Listings, Prices'!K114-'Sales, Listings, Prices'!K102)/'Sales, Listings, Prices'!K102</f>
        <v>5.4140948452357479E-2</v>
      </c>
      <c r="D107" s="27"/>
      <c r="E107" s="27">
        <f>+'Sales, Listings, Prices'!E114/'Sales, Listings, Prices'!K114</f>
        <v>1.186213296119927</v>
      </c>
      <c r="F107" s="27"/>
    </row>
    <row r="108" spans="1:6" x14ac:dyDescent="0.2">
      <c r="A108" s="19" t="s">
        <v>90</v>
      </c>
      <c r="B108" s="27">
        <f>(+'Sales, Listings, Prices'!E115-'Sales, Listings, Prices'!E103)/'Sales, Listings, Prices'!E103</f>
        <v>9.65563541584393E-2</v>
      </c>
      <c r="C108" s="27">
        <f>(+'Sales, Listings, Prices'!K115-'Sales, Listings, Prices'!K103)/'Sales, Listings, Prices'!K103</f>
        <v>5.6876606683804627E-2</v>
      </c>
      <c r="D108" s="27"/>
      <c r="E108" s="27">
        <f>+'Sales, Listings, Prices'!E115/'Sales, Listings, Prices'!K115</f>
        <v>1.2060548147504668</v>
      </c>
      <c r="F108" s="27"/>
    </row>
    <row r="109" spans="1:6" x14ac:dyDescent="0.2">
      <c r="A109" s="19" t="s">
        <v>91</v>
      </c>
      <c r="B109" s="27">
        <f>(+'Sales, Listings, Prices'!E116-'Sales, Listings, Prices'!E104)/'Sales, Listings, Prices'!E104</f>
        <v>1.2712860965796047E-3</v>
      </c>
      <c r="C109" s="27">
        <f>(+'Sales, Listings, Prices'!K116-'Sales, Listings, Prices'!K104)/'Sales, Listings, Prices'!K104</f>
        <v>7.1310579093087648E-2</v>
      </c>
      <c r="D109" s="27"/>
      <c r="E109" s="27">
        <f>+'Sales, Listings, Prices'!E116/'Sales, Listings, Prices'!K116</f>
        <v>1.1403162055335969</v>
      </c>
      <c r="F109" s="27"/>
    </row>
    <row r="110" spans="1:6" x14ac:dyDescent="0.2">
      <c r="A110" s="19" t="s">
        <v>92</v>
      </c>
      <c r="B110" s="27">
        <f>(+'Sales, Listings, Prices'!E117-'Sales, Listings, Prices'!E105)/'Sales, Listings, Prices'!E105</f>
        <v>5.6766396541686463E-2</v>
      </c>
      <c r="C110" s="27">
        <f>(+'Sales, Listings, Prices'!K117-'Sales, Listings, Prices'!K105)/'Sales, Listings, Prices'!K105</f>
        <v>6.9886479611863894E-2</v>
      </c>
      <c r="D110" s="27"/>
      <c r="E110" s="27">
        <f>+'Sales, Listings, Prices'!E117/'Sales, Listings, Prices'!K117</f>
        <v>1.1587907249779865</v>
      </c>
      <c r="F110" s="27"/>
    </row>
    <row r="111" spans="1:6" x14ac:dyDescent="0.2">
      <c r="A111" s="19" t="s">
        <v>93</v>
      </c>
      <c r="B111" s="27">
        <f>(+'Sales, Listings, Prices'!E118-'Sales, Listings, Prices'!E106)/'Sales, Listings, Prices'!E106</f>
        <v>0.13882694707555082</v>
      </c>
      <c r="C111" s="27">
        <f>(+'Sales, Listings, Prices'!K118-'Sales, Listings, Prices'!K106)/'Sales, Listings, Prices'!K106</f>
        <v>9.355427872668981E-2</v>
      </c>
      <c r="D111" s="27"/>
      <c r="E111" s="27">
        <f>+'Sales, Listings, Prices'!E118/'Sales, Listings, Prices'!K118</f>
        <v>1.1970711357054793</v>
      </c>
      <c r="F111" s="27"/>
    </row>
    <row r="112" spans="1:6" x14ac:dyDescent="0.2">
      <c r="A112" s="19" t="s">
        <v>94</v>
      </c>
      <c r="B112" s="27">
        <f>(+'Sales, Listings, Prices'!E119-'Sales, Listings, Prices'!E107)/'Sales, Listings, Prices'!E107</f>
        <v>9.5147913537517143E-2</v>
      </c>
      <c r="C112" s="27">
        <f>(+'Sales, Listings, Prices'!K119-'Sales, Listings, Prices'!K107)/'Sales, Listings, Prices'!K107</f>
        <v>7.4617643693504709E-2</v>
      </c>
      <c r="D112" s="27"/>
      <c r="E112" s="27">
        <f>+'Sales, Listings, Prices'!E119/'Sales, Listings, Prices'!K119</f>
        <v>1.1904001362891032</v>
      </c>
      <c r="F112" s="27"/>
    </row>
    <row r="113" spans="1:6" x14ac:dyDescent="0.2">
      <c r="A113" s="19" t="s">
        <v>95</v>
      </c>
      <c r="B113" s="27">
        <f>(+'Sales, Listings, Prices'!E120-'Sales, Listings, Prices'!E108)/'Sales, Listings, Prices'!E108</f>
        <v>0.13265555269190596</v>
      </c>
      <c r="C113" s="27">
        <f>(+'Sales, Listings, Prices'!K120-'Sales, Listings, Prices'!K108)/'Sales, Listings, Prices'!K108</f>
        <v>7.2986785837498694E-2</v>
      </c>
      <c r="D113" s="27"/>
      <c r="E113" s="27">
        <f>+'Sales, Listings, Prices'!E120/'Sales, Listings, Prices'!K120</f>
        <v>1.2487363163246994</v>
      </c>
      <c r="F113" s="27"/>
    </row>
    <row r="114" spans="1:6" x14ac:dyDescent="0.2">
      <c r="A114" s="19" t="s">
        <v>96</v>
      </c>
      <c r="B114" s="27">
        <f>(+'Sales, Listings, Prices'!E121-'Sales, Listings, Prices'!E109)/'Sales, Listings, Prices'!E109</f>
        <v>5.6286212377582939E-2</v>
      </c>
      <c r="C114" s="27">
        <f>(+'Sales, Listings, Prices'!K121-'Sales, Listings, Prices'!K109)/'Sales, Listings, Prices'!K109</f>
        <v>5.0560064183664023E-2</v>
      </c>
      <c r="D114" s="27"/>
      <c r="E114" s="27">
        <f>+'Sales, Listings, Prices'!E121/'Sales, Listings, Prices'!K121</f>
        <v>1.2101893054882438</v>
      </c>
      <c r="F114" s="27"/>
    </row>
    <row r="115" spans="1:6" x14ac:dyDescent="0.2">
      <c r="A115" s="19" t="s">
        <v>97</v>
      </c>
      <c r="B115" s="27">
        <f>(+'Sales, Listings, Prices'!E122-'Sales, Listings, Prices'!E110)/'Sales, Listings, Prices'!E110</f>
        <v>7.7853186676027766E-2</v>
      </c>
      <c r="C115" s="27">
        <f>(+'Sales, Listings, Prices'!K122-'Sales, Listings, Prices'!K110)/'Sales, Listings, Prices'!K110</f>
        <v>5.4586321310071712E-2</v>
      </c>
      <c r="D115" s="27"/>
      <c r="E115" s="27">
        <f>+'Sales, Listings, Prices'!E122/'Sales, Listings, Prices'!K122</f>
        <v>1.2019834423163358</v>
      </c>
      <c r="F115" s="27"/>
    </row>
    <row r="116" spans="1:6" x14ac:dyDescent="0.2">
      <c r="A116" s="19" t="s">
        <v>98</v>
      </c>
      <c r="B116" s="27">
        <f>(+'Sales, Listings, Prices'!E123-'Sales, Listings, Prices'!E111)/'Sales, Listings, Prices'!E111</f>
        <v>8.4998188417312368E-2</v>
      </c>
      <c r="C116" s="27">
        <f>(+'Sales, Listings, Prices'!K123-'Sales, Listings, Prices'!K111)/'Sales, Listings, Prices'!K111</f>
        <v>5.8774318178361193E-2</v>
      </c>
      <c r="D116" s="27"/>
      <c r="E116" s="27">
        <f>+'Sales, Listings, Prices'!E123/'Sales, Listings, Prices'!K123</f>
        <v>1.2261194994756275</v>
      </c>
      <c r="F116" s="27"/>
    </row>
    <row r="117" spans="1:6" x14ac:dyDescent="0.2">
      <c r="A117" s="19" t="s">
        <v>99</v>
      </c>
      <c r="B117" s="27">
        <f>(+'Sales, Listings, Prices'!E124-'Sales, Listings, Prices'!E112)/'Sales, Listings, Prices'!E112</f>
        <v>6.7949413055264848E-2</v>
      </c>
      <c r="C117" s="27">
        <f>(+'Sales, Listings, Prices'!K124-'Sales, Listings, Prices'!K112)/'Sales, Listings, Prices'!K112</f>
        <v>6.718661142253636E-2</v>
      </c>
      <c r="D117" s="27"/>
      <c r="E117" s="27">
        <f>+'Sales, Listings, Prices'!E124/'Sales, Listings, Prices'!K124</f>
        <v>1.1723231092902227</v>
      </c>
      <c r="F117" s="27"/>
    </row>
    <row r="118" spans="1:6" x14ac:dyDescent="0.2">
      <c r="A118" s="19" t="s">
        <v>100</v>
      </c>
      <c r="B118" s="27">
        <f>(+'Sales, Listings, Prices'!E125-'Sales, Listings, Prices'!E113)/'Sales, Listings, Prices'!E113</f>
        <v>5.617868708574196E-2</v>
      </c>
      <c r="C118" s="27">
        <f>(+'Sales, Listings, Prices'!K125-'Sales, Listings, Prices'!K113)/'Sales, Listings, Prices'!K113</f>
        <v>6.8346023353478891E-2</v>
      </c>
      <c r="D118" s="27"/>
      <c r="E118" s="27">
        <f>+'Sales, Listings, Prices'!E125/'Sales, Listings, Prices'!K125</f>
        <v>1.1764872463944009</v>
      </c>
      <c r="F118" s="27"/>
    </row>
    <row r="119" spans="1:6" x14ac:dyDescent="0.2">
      <c r="A119" s="19" t="s">
        <v>101</v>
      </c>
      <c r="B119" s="27">
        <f>(+'Sales, Listings, Prices'!E126-'Sales, Listings, Prices'!E114)/'Sales, Listings, Prices'!E114</f>
        <v>5.3254904338861771E-2</v>
      </c>
      <c r="C119" s="27">
        <f>(+'Sales, Listings, Prices'!K126-'Sales, Listings, Prices'!K114)/'Sales, Listings, Prices'!K114</f>
        <v>5.5589923607014917E-2</v>
      </c>
      <c r="D119" s="27"/>
      <c r="E119" s="27">
        <f>+'Sales, Listings, Prices'!E126/'Sales, Listings, Prices'!K126</f>
        <v>1.1835893312253827</v>
      </c>
      <c r="F119" s="27"/>
    </row>
    <row r="120" spans="1:6" x14ac:dyDescent="0.2">
      <c r="A120" s="19" t="s">
        <v>102</v>
      </c>
      <c r="B120" s="27">
        <f>(+'Sales, Listings, Prices'!E127-'Sales, Listings, Prices'!E115)/'Sales, Listings, Prices'!E115</f>
        <v>7.1277655730423398E-2</v>
      </c>
      <c r="C120" s="27">
        <f>(+'Sales, Listings, Prices'!K127-'Sales, Listings, Prices'!K115)/'Sales, Listings, Prices'!K115</f>
        <v>4.6735872822829344E-2</v>
      </c>
      <c r="D120" s="27"/>
      <c r="E120" s="27">
        <f>+'Sales, Listings, Prices'!E127/'Sales, Listings, Prices'!K127</f>
        <v>1.2343319916455731</v>
      </c>
      <c r="F120" s="27"/>
    </row>
    <row r="121" spans="1:6" x14ac:dyDescent="0.2">
      <c r="A121" s="19" t="s">
        <v>103</v>
      </c>
      <c r="B121" s="27">
        <f>(+'Sales, Listings, Prices'!E128-'Sales, Listings, Prices'!E116)/'Sales, Listings, Prices'!E116</f>
        <v>5.4481624672265923E-2</v>
      </c>
      <c r="C121" s="27">
        <f>(+'Sales, Listings, Prices'!K128-'Sales, Listings, Prices'!K116)/'Sales, Listings, Prices'!K116</f>
        <v>1.2748121443773618E-2</v>
      </c>
      <c r="D121" s="27"/>
      <c r="E121" s="27">
        <f>+'Sales, Listings, Prices'!E128/'Sales, Listings, Prices'!K128</f>
        <v>1.1873065568731729</v>
      </c>
      <c r="F121" s="27"/>
    </row>
    <row r="122" spans="1:6" x14ac:dyDescent="0.2">
      <c r="A122" s="19" t="s">
        <v>104</v>
      </c>
      <c r="B122" s="27">
        <f>(+'Sales, Listings, Prices'!E129-'Sales, Listings, Prices'!E117)/'Sales, Listings, Prices'!E117</f>
        <v>9.9208459979736582E-2</v>
      </c>
      <c r="C122" s="27">
        <f>(+'Sales, Listings, Prices'!K129-'Sales, Listings, Prices'!K117)/'Sales, Listings, Prices'!K117</f>
        <v>1.8660111535074846E-2</v>
      </c>
      <c r="D122" s="27"/>
      <c r="E122" s="27">
        <f>+'Sales, Listings, Prices'!E129/'Sales, Listings, Prices'!K129</f>
        <v>1.2504195990577931</v>
      </c>
      <c r="F122" s="27"/>
    </row>
    <row r="123" spans="1:6" x14ac:dyDescent="0.2">
      <c r="A123" s="19" t="s">
        <v>105</v>
      </c>
      <c r="B123" s="27">
        <f>(+'Sales, Listings, Prices'!E130-'Sales, Listings, Prices'!E118)/'Sales, Listings, Prices'!E118</f>
        <v>2.5694456919419646E-2</v>
      </c>
      <c r="C123" s="27">
        <f>(+'Sales, Listings, Prices'!K130-'Sales, Listings, Prices'!K118)/'Sales, Listings, Prices'!K118</f>
        <v>1.0515525991340998E-2</v>
      </c>
      <c r="D123" s="27"/>
      <c r="E123" s="27">
        <f>+'Sales, Listings, Prices'!E130/'Sales, Listings, Prices'!K130</f>
        <v>1.2150523142401135</v>
      </c>
      <c r="F123" s="27"/>
    </row>
    <row r="124" spans="1:6" x14ac:dyDescent="0.2">
      <c r="A124" s="19" t="s">
        <v>106</v>
      </c>
      <c r="B124" s="27">
        <f>(+'Sales, Listings, Prices'!E131-'Sales, Listings, Prices'!E119)/'Sales, Listings, Prices'!E119</f>
        <v>4.344066785927251E-2</v>
      </c>
      <c r="C124" s="27">
        <f>(+'Sales, Listings, Prices'!K131-'Sales, Listings, Prices'!K119)/'Sales, Listings, Prices'!K119</f>
        <v>2.500053237930961E-2</v>
      </c>
      <c r="D124" s="27"/>
      <c r="E124" s="27">
        <f>+'Sales, Listings, Prices'!E131/'Sales, Listings, Prices'!K131</f>
        <v>1.2118158713010478</v>
      </c>
      <c r="F124" s="27"/>
    </row>
    <row r="125" spans="1:6" x14ac:dyDescent="0.2">
      <c r="A125" s="19" t="s">
        <v>107</v>
      </c>
      <c r="B125" s="27">
        <f>(+'Sales, Listings, Prices'!E132-'Sales, Listings, Prices'!E120)/'Sales, Listings, Prices'!E120</f>
        <v>3.8844078777971393E-2</v>
      </c>
      <c r="C125" s="27">
        <f>(+'Sales, Listings, Prices'!K132-'Sales, Listings, Prices'!K120)/'Sales, Listings, Prices'!K120</f>
        <v>2.4137105940061014E-2</v>
      </c>
      <c r="D125" s="27"/>
      <c r="E125" s="27">
        <f>+'Sales, Listings, Prices'!E132/'Sales, Listings, Prices'!K132</f>
        <v>1.2666686136503023</v>
      </c>
      <c r="F125" s="27">
        <f>+'Sales, Listings, Prices'!E132/'Sales, Listings, Prices'!Q132</f>
        <v>0.82221800947867296</v>
      </c>
    </row>
    <row r="126" spans="1:6" x14ac:dyDescent="0.2">
      <c r="A126" s="19" t="s">
        <v>108</v>
      </c>
      <c r="B126" s="27">
        <f>(+'Sales, Listings, Prices'!E133-'Sales, Listings, Prices'!E121)/'Sales, Listings, Prices'!E121</f>
        <v>7.1447641469363984E-2</v>
      </c>
      <c r="C126" s="27">
        <f>(+'Sales, Listings, Prices'!K133-'Sales, Listings, Prices'!K121)/'Sales, Listings, Prices'!K121</f>
        <v>2.4423198366891365E-2</v>
      </c>
      <c r="D126" s="27"/>
      <c r="E126" s="27">
        <f>+'Sales, Listings, Prices'!E133/'Sales, Listings, Prices'!K133</f>
        <v>1.2657410327723142</v>
      </c>
      <c r="F126" s="27">
        <f>+'Sales, Listings, Prices'!E133/'Sales, Listings, Prices'!Q133</f>
        <v>0.82630322882545626</v>
      </c>
    </row>
    <row r="127" spans="1:6" x14ac:dyDescent="0.2">
      <c r="A127" s="19" t="s">
        <v>109</v>
      </c>
      <c r="B127" s="27">
        <f>(+'Sales, Listings, Prices'!E134-'Sales, Listings, Prices'!E122)/'Sales, Listings, Prices'!E122</f>
        <v>6.3798219584569729E-2</v>
      </c>
      <c r="C127" s="27">
        <f>(+'Sales, Listings, Prices'!K134-'Sales, Listings, Prices'!K122)/'Sales, Listings, Prices'!K122</f>
        <v>3.9009148772672572E-2</v>
      </c>
      <c r="D127" s="27"/>
      <c r="E127" s="27">
        <f>+'Sales, Listings, Prices'!E134/'Sales, Listings, Prices'!K134</f>
        <v>1.2306608150820175</v>
      </c>
      <c r="F127" s="27">
        <f>+'Sales, Listings, Prices'!E134/'Sales, Listings, Prices'!Q134</f>
        <v>0.81057904411764703</v>
      </c>
    </row>
    <row r="128" spans="1:6" x14ac:dyDescent="0.2">
      <c r="A128" s="19" t="s">
        <v>110</v>
      </c>
      <c r="B128" s="27">
        <f>(+'Sales, Listings, Prices'!E135-'Sales, Listings, Prices'!E123)/'Sales, Listings, Prices'!E123</f>
        <v>6.0219223986923892E-2</v>
      </c>
      <c r="C128" s="27">
        <f>(+'Sales, Listings, Prices'!K135-'Sales, Listings, Prices'!K123)/'Sales, Listings, Prices'!K123</f>
        <v>4.1461347278290976E-2</v>
      </c>
      <c r="D128" s="27"/>
      <c r="E128" s="27">
        <f>+'Sales, Listings, Prices'!E135/'Sales, Listings, Prices'!K135</f>
        <v>1.248203274798946</v>
      </c>
      <c r="F128" s="27">
        <f>+'Sales, Listings, Prices'!E135/'Sales, Listings, Prices'!Q135</f>
        <v>0.82409836065573772</v>
      </c>
    </row>
    <row r="129" spans="1:6" x14ac:dyDescent="0.2">
      <c r="A129" s="19" t="s">
        <v>111</v>
      </c>
      <c r="B129" s="27">
        <f>(+'Sales, Listings, Prices'!E136-'Sales, Listings, Prices'!E124)/'Sales, Listings, Prices'!E124</f>
        <v>7.7764528088030416E-2</v>
      </c>
      <c r="C129" s="27">
        <f>(+'Sales, Listings, Prices'!K136-'Sales, Listings, Prices'!K124)/'Sales, Listings, Prices'!K124</f>
        <v>2.2346639353338502E-2</v>
      </c>
      <c r="D129" s="27"/>
      <c r="E129" s="27">
        <f>+'Sales, Listings, Prices'!E136/'Sales, Listings, Prices'!K136</f>
        <v>1.2358707057031646</v>
      </c>
      <c r="F129" s="27">
        <f>+'Sales, Listings, Prices'!E136/'Sales, Listings, Prices'!Q136</f>
        <v>0.81979793444095195</v>
      </c>
    </row>
    <row r="130" spans="1:6" x14ac:dyDescent="0.2">
      <c r="A130" s="19" t="s">
        <v>112</v>
      </c>
      <c r="B130" s="27">
        <f>(+'Sales, Listings, Prices'!E137-'Sales, Listings, Prices'!E125)/'Sales, Listings, Prices'!E125</f>
        <v>8.9216326811320107E-2</v>
      </c>
      <c r="C130" s="27">
        <f>(+'Sales, Listings, Prices'!K137-'Sales, Listings, Prices'!K125)/'Sales, Listings, Prices'!K125</f>
        <v>3.4299546223813475E-2</v>
      </c>
      <c r="D130" s="27"/>
      <c r="E130" s="27">
        <f>+'Sales, Listings, Prices'!E137/'Sales, Listings, Prices'!K137</f>
        <v>1.2389535717545208</v>
      </c>
      <c r="F130" s="27">
        <f>+'Sales, Listings, Prices'!E137/'Sales, Listings, Prices'!Q137</f>
        <v>0.8299257641921397</v>
      </c>
    </row>
    <row r="131" spans="1:6" x14ac:dyDescent="0.2">
      <c r="A131" s="19" t="s">
        <v>113</v>
      </c>
      <c r="B131" s="27">
        <f>(+'Sales, Listings, Prices'!E138-'Sales, Listings, Prices'!E126)/'Sales, Listings, Prices'!E126</f>
        <v>8.216504401595974E-2</v>
      </c>
      <c r="C131" s="27">
        <f>(+'Sales, Listings, Prices'!K138-'Sales, Listings, Prices'!K126)/'Sales, Listings, Prices'!K126</f>
        <v>2.6665122047619696E-2</v>
      </c>
      <c r="D131" s="27"/>
      <c r="E131" s="27">
        <f>+'Sales, Listings, Prices'!E138/'Sales, Listings, Prices'!K138</f>
        <v>1.2475723322204448</v>
      </c>
      <c r="F131" s="27">
        <f>+'Sales, Listings, Prices'!E138/'Sales, Listings, Prices'!Q138</f>
        <v>0.82293345008756569</v>
      </c>
    </row>
    <row r="132" spans="1:6" x14ac:dyDescent="0.2">
      <c r="A132" s="19" t="s">
        <v>114</v>
      </c>
      <c r="B132" s="27">
        <f>(+'Sales, Listings, Prices'!E139-'Sales, Listings, Prices'!E127)/'Sales, Listings, Prices'!E127</f>
        <v>6.2624315738162337E-2</v>
      </c>
      <c r="C132" s="27">
        <f>(+'Sales, Listings, Prices'!K139-'Sales, Listings, Prices'!K127)/'Sales, Listings, Prices'!K127</f>
        <v>4.5326915363016446E-2</v>
      </c>
      <c r="D132" s="27"/>
      <c r="E132" s="27">
        <f>+'Sales, Listings, Prices'!E139/'Sales, Listings, Prices'!K139</f>
        <v>1.2547569269854713</v>
      </c>
      <c r="F132" s="27">
        <f>+'Sales, Listings, Prices'!E139/'Sales, Listings, Prices'!Q139</f>
        <v>0.84440783615316117</v>
      </c>
    </row>
    <row r="133" spans="1:6" x14ac:dyDescent="0.2">
      <c r="A133" s="19" t="s">
        <v>115</v>
      </c>
      <c r="B133" s="27">
        <f>(+'Sales, Listings, Prices'!E140-'Sales, Listings, Prices'!E128)/'Sales, Listings, Prices'!E128</f>
        <v>9.3122941789130845E-2</v>
      </c>
      <c r="C133" s="27">
        <f>(+'Sales, Listings, Prices'!K140-'Sales, Listings, Prices'!K128)/'Sales, Listings, Prices'!K128</f>
        <v>3.9857325642070354E-2</v>
      </c>
      <c r="D133" s="27"/>
      <c r="E133" s="27">
        <f>+'Sales, Listings, Prices'!E140/'Sales, Listings, Prices'!K140</f>
        <v>1.248125107406771</v>
      </c>
      <c r="F133" s="27">
        <f>+'Sales, Listings, Prices'!E140/'Sales, Listings, Prices'!Q140</f>
        <v>0.86257007125890739</v>
      </c>
    </row>
    <row r="134" spans="1:6" x14ac:dyDescent="0.2">
      <c r="A134" s="19" t="s">
        <v>116</v>
      </c>
      <c r="B134" s="27">
        <f>(+'Sales, Listings, Prices'!E141-'Sales, Listings, Prices'!E129)/'Sales, Listings, Prices'!E129</f>
        <v>4.1397109230529937E-2</v>
      </c>
      <c r="C134" s="27">
        <f>(+'Sales, Listings, Prices'!K141-'Sales, Listings, Prices'!K129)/'Sales, Listings, Prices'!K129</f>
        <v>2.4664500839198116E-2</v>
      </c>
      <c r="D134" s="27"/>
      <c r="E134" s="27">
        <f>+'Sales, Listings, Prices'!E141/'Sales, Listings, Prices'!K141</f>
        <v>1.2708387523111209</v>
      </c>
      <c r="F134" s="27">
        <f>+'Sales, Listings, Prices'!E141/'Sales, Listings, Prices'!Q141</f>
        <v>0.87456700532172227</v>
      </c>
    </row>
    <row r="135" spans="1:6" x14ac:dyDescent="0.2">
      <c r="A135" s="19" t="s">
        <v>117</v>
      </c>
      <c r="B135" s="27">
        <f>(+'Sales, Listings, Prices'!E142-'Sales, Listings, Prices'!E130)/'Sales, Listings, Prices'!E130</f>
        <v>7.5736169815286178E-2</v>
      </c>
      <c r="C135" s="27">
        <f>(+'Sales, Listings, Prices'!K142-'Sales, Listings, Prices'!K130)/'Sales, Listings, Prices'!K130</f>
        <v>1.8038659336761836E-2</v>
      </c>
      <c r="D135" s="27"/>
      <c r="E135" s="27">
        <f>+'Sales, Listings, Prices'!E142/'Sales, Listings, Prices'!K142</f>
        <v>1.2839156064047714</v>
      </c>
      <c r="F135" s="27">
        <f>+'Sales, Listings, Prices'!E142/'Sales, Listings, Prices'!Q142</f>
        <v>0.88249521072796933</v>
      </c>
    </row>
    <row r="136" spans="1:6" x14ac:dyDescent="0.2">
      <c r="A136" s="19" t="s">
        <v>118</v>
      </c>
      <c r="B136" s="27">
        <f>(+'Sales, Listings, Prices'!E143-'Sales, Listings, Prices'!E131)/'Sales, Listings, Prices'!E131</f>
        <v>7.6417978683887194E-2</v>
      </c>
      <c r="C136" s="27">
        <f>(+'Sales, Listings, Prices'!K143-'Sales, Listings, Prices'!K131)/'Sales, Listings, Prices'!K131</f>
        <v>1.2188450058518411E-2</v>
      </c>
      <c r="D136" s="27"/>
      <c r="E136" s="27">
        <f>+'Sales, Listings, Prices'!E143/'Sales, Listings, Prices'!K143</f>
        <v>1.288712976963444</v>
      </c>
      <c r="F136" s="27">
        <f>+'Sales, Listings, Prices'!E143/'Sales, Listings, Prices'!Q143</f>
        <v>0.91037699371677139</v>
      </c>
    </row>
    <row r="137" spans="1:6" x14ac:dyDescent="0.2">
      <c r="A137" s="19" t="s">
        <v>119</v>
      </c>
      <c r="B137" s="27">
        <f>(+'Sales, Listings, Prices'!E144-'Sales, Listings, Prices'!E132)/'Sales, Listings, Prices'!E132</f>
        <v>6.2695978972609062E-2</v>
      </c>
      <c r="C137" s="27">
        <f>(+'Sales, Listings, Prices'!K144-'Sales, Listings, Prices'!K132)/'Sales, Listings, Prices'!K132</f>
        <v>5.0013142139540313E-3</v>
      </c>
      <c r="D137" s="27">
        <f>(+'Sales, Listings, Prices'!Q144-'Sales, Listings, Prices'!Q132)/'Sales, Listings, Prices'!Q132</f>
        <v>-5.3080568720379147E-2</v>
      </c>
      <c r="E137" s="27">
        <f>+'Sales, Listings, Prices'!E144/'Sales, Listings, Prices'!K144</f>
        <v>1.3393849573916266</v>
      </c>
      <c r="F137" s="27">
        <f>+'Sales, Listings, Prices'!E144/'Sales, Listings, Prices'!Q144</f>
        <v>0.9227477477477477</v>
      </c>
    </row>
    <row r="138" spans="1:6" x14ac:dyDescent="0.2">
      <c r="A138" s="19" t="s">
        <v>120</v>
      </c>
      <c r="B138" s="27">
        <f>(+'Sales, Listings, Prices'!E145-'Sales, Listings, Prices'!E133)/'Sales, Listings, Prices'!E133</f>
        <v>1.5822766888849878E-2</v>
      </c>
      <c r="C138" s="27">
        <f>(+'Sales, Listings, Prices'!K145-'Sales, Listings, Prices'!K133)/'Sales, Listings, Prices'!K133</f>
        <v>1.3318232646156492E-2</v>
      </c>
      <c r="D138" s="27">
        <f>(+'Sales, Listings, Prices'!Q145-'Sales, Listings, Prices'!Q133)/'Sales, Listings, Prices'!Q133</f>
        <v>-8.4230229293401959E-2</v>
      </c>
      <c r="E138" s="27">
        <f>+'Sales, Listings, Prices'!E145/'Sales, Listings, Prices'!K145</f>
        <v>1.2688694594173988</v>
      </c>
      <c r="F138" s="27">
        <f>+'Sales, Listings, Prices'!E145/'Sales, Listings, Prices'!Q145</f>
        <v>0.91658150229943791</v>
      </c>
    </row>
    <row r="139" spans="1:6" x14ac:dyDescent="0.2">
      <c r="A139" s="19" t="s">
        <v>121</v>
      </c>
      <c r="B139" s="27">
        <f>(+'Sales, Listings, Prices'!E146-'Sales, Listings, Prices'!E134)/'Sales, Listings, Prices'!E134</f>
        <v>6.5063328457552361E-2</v>
      </c>
      <c r="C139" s="27">
        <f>(+'Sales, Listings, Prices'!K146-'Sales, Listings, Prices'!K134)/'Sales, Listings, Prices'!K134</f>
        <v>1.5691828945807722E-2</v>
      </c>
      <c r="D139" s="27">
        <f>(+'Sales, Listings, Prices'!Q146-'Sales, Listings, Prices'!Q134)/'Sales, Listings, Prices'!Q134</f>
        <v>-8.0422794117647065E-2</v>
      </c>
      <c r="E139" s="27">
        <f>+'Sales, Listings, Prices'!E146/'Sales, Listings, Prices'!K146</f>
        <v>1.290481686038524</v>
      </c>
      <c r="F139" s="27">
        <f>+'Sales, Listings, Prices'!E146/'Sales, Listings, Prices'!Q146</f>
        <v>0.93882058970514748</v>
      </c>
    </row>
    <row r="140" spans="1:6" x14ac:dyDescent="0.2">
      <c r="A140" s="19" t="s">
        <v>122</v>
      </c>
      <c r="B140" s="27">
        <f>(+'Sales, Listings, Prices'!E147-'Sales, Listings, Prices'!E135)/'Sales, Listings, Prices'!E135</f>
        <v>2.8125897928961387E-2</v>
      </c>
      <c r="C140" s="27">
        <f>(+'Sales, Listings, Prices'!K147-'Sales, Listings, Prices'!K135)/'Sales, Listings, Prices'!K135</f>
        <v>4.041769550163464E-3</v>
      </c>
      <c r="D140" s="27">
        <f>(+'Sales, Listings, Prices'!Q147-'Sales, Listings, Prices'!Q135)/'Sales, Listings, Prices'!Q135</f>
        <v>-8.4699453551912565E-2</v>
      </c>
      <c r="E140" s="27">
        <f>+'Sales, Listings, Prices'!E147/'Sales, Listings, Prices'!K147</f>
        <v>1.2781441486000056</v>
      </c>
      <c r="F140" s="27">
        <f>+'Sales, Listings, Prices'!E147/'Sales, Listings, Prices'!Q147</f>
        <v>0.92568159203980105</v>
      </c>
    </row>
    <row r="141" spans="1:6" x14ac:dyDescent="0.2">
      <c r="A141" s="19" t="s">
        <v>123</v>
      </c>
      <c r="B141" s="27">
        <f>(+'Sales, Listings, Prices'!E148-'Sales, Listings, Prices'!E136)/'Sales, Listings, Prices'!E136</f>
        <v>5.6302000887335744E-2</v>
      </c>
      <c r="C141" s="27">
        <f>(+'Sales, Listings, Prices'!K148-'Sales, Listings, Prices'!K136)/'Sales, Listings, Prices'!K136</f>
        <v>1.0594009138602133E-2</v>
      </c>
      <c r="D141" s="27">
        <f>(+'Sales, Listings, Prices'!Q148-'Sales, Listings, Prices'!Q136)/'Sales, Listings, Prices'!Q136</f>
        <v>-6.7355186349348894E-2</v>
      </c>
      <c r="E141" s="27">
        <f>+'Sales, Listings, Prices'!E148/'Sales, Listings, Prices'!K148</f>
        <v>1.2917677004487909</v>
      </c>
      <c r="F141" s="27">
        <f>+'Sales, Listings, Prices'!E148/'Sales, Listings, Prices'!Q148</f>
        <v>0.92849301877708235</v>
      </c>
    </row>
    <row r="142" spans="1:6" x14ac:dyDescent="0.2">
      <c r="A142" s="19" t="s">
        <v>124</v>
      </c>
      <c r="B142" s="27">
        <f>(+'Sales, Listings, Prices'!E149-'Sales, Listings, Prices'!E137)/'Sales, Listings, Prices'!E137</f>
        <v>2.8355248272850204E-2</v>
      </c>
      <c r="C142" s="27">
        <f>(+'Sales, Listings, Prices'!K149-'Sales, Listings, Prices'!K137)/'Sales, Listings, Prices'!K137</f>
        <v>-6.3886100209911473E-4</v>
      </c>
      <c r="D142" s="27">
        <f>(+'Sales, Listings, Prices'!Q149-'Sales, Listings, Prices'!Q137)/'Sales, Listings, Prices'!Q137</f>
        <v>-6.0698689956331875E-2</v>
      </c>
      <c r="E142" s="27">
        <f>+'Sales, Listings, Prices'!E149/'Sales, Listings, Prices'!K149</f>
        <v>1.2748988910632746</v>
      </c>
      <c r="F142" s="27">
        <f>+'Sales, Listings, Prices'!E149/'Sales, Listings, Prices'!Q149</f>
        <v>0.90860994886099489</v>
      </c>
    </row>
    <row r="143" spans="1:6" x14ac:dyDescent="0.2">
      <c r="A143" s="19" t="s">
        <v>125</v>
      </c>
      <c r="B143" s="27">
        <f>(+'Sales, Listings, Prices'!E150-'Sales, Listings, Prices'!E138)/'Sales, Listings, Prices'!E138</f>
        <v>1.0619393694335968E-2</v>
      </c>
      <c r="C143" s="27">
        <f>(+'Sales, Listings, Prices'!K150-'Sales, Listings, Prices'!K138)/'Sales, Listings, Prices'!K138</f>
        <v>5.8476426897828872E-3</v>
      </c>
      <c r="D143" s="27">
        <f>(+'Sales, Listings, Prices'!Q150-'Sales, Listings, Prices'!Q138)/'Sales, Listings, Prices'!Q138</f>
        <v>-7.9246935201401053E-2</v>
      </c>
      <c r="E143" s="27">
        <f>+'Sales, Listings, Prices'!E150/'Sales, Listings, Prices'!K150</f>
        <v>1.2534908275042893</v>
      </c>
      <c r="F143" s="27">
        <f>+'Sales, Listings, Prices'!E150/'Sales, Listings, Prices'!Q150</f>
        <v>0.90325249643366623</v>
      </c>
    </row>
    <row r="144" spans="1:6" x14ac:dyDescent="0.2">
      <c r="A144" s="19" t="s">
        <v>126</v>
      </c>
      <c r="B144" s="27">
        <f>(+'Sales, Listings, Prices'!E151-'Sales, Listings, Prices'!E139)/'Sales, Listings, Prices'!E139</f>
        <v>1.9472302192413554E-2</v>
      </c>
      <c r="C144" s="27">
        <f>(+'Sales, Listings, Prices'!K151-'Sales, Listings, Prices'!K139)/'Sales, Listings, Prices'!K139</f>
        <v>-6.4704792653558106E-3</v>
      </c>
      <c r="D144" s="27">
        <f>(+'Sales, Listings, Prices'!Q151-'Sales, Listings, Prices'!Q139)/'Sales, Listings, Prices'!Q139</f>
        <v>-9.6616206589492437E-2</v>
      </c>
      <c r="E144" s="27">
        <f>+'Sales, Listings, Prices'!E151/'Sales, Listings, Prices'!K151</f>
        <v>1.2875208097489512</v>
      </c>
      <c r="F144" s="27">
        <f>+'Sales, Listings, Prices'!E151/'Sales, Listings, Prices'!Q151</f>
        <v>0.95291769344504684</v>
      </c>
    </row>
    <row r="145" spans="1:6" x14ac:dyDescent="0.2">
      <c r="A145" s="19" t="s">
        <v>127</v>
      </c>
      <c r="B145" s="27">
        <f>(+'Sales, Listings, Prices'!E152-'Sales, Listings, Prices'!E140)/'Sales, Listings, Prices'!E140</f>
        <v>-3.8497337129828001E-3</v>
      </c>
      <c r="C145" s="27">
        <f>(+'Sales, Listings, Prices'!K152-'Sales, Listings, Prices'!K140)/'Sales, Listings, Prices'!K140</f>
        <v>-1.2105172710087644E-2</v>
      </c>
      <c r="D145" s="27">
        <f>(+'Sales, Listings, Prices'!Q152-'Sales, Listings, Prices'!Q140)/'Sales, Listings, Prices'!Q140</f>
        <v>-9.2636579572446559E-2</v>
      </c>
      <c r="E145" s="27">
        <f>+'Sales, Listings, Prices'!E152/'Sales, Listings, Prices'!K152</f>
        <v>1.2585551859944055</v>
      </c>
      <c r="F145" s="27">
        <f>+'Sales, Listings, Prices'!E152/'Sales, Listings, Prices'!Q152</f>
        <v>0.94697382198952884</v>
      </c>
    </row>
    <row r="146" spans="1:6" x14ac:dyDescent="0.2">
      <c r="A146" s="19" t="s">
        <v>128</v>
      </c>
      <c r="B146" s="27">
        <f>(+'Sales, Listings, Prices'!E153-'Sales, Listings, Prices'!E141)/'Sales, Listings, Prices'!E141</f>
        <v>3.7538791744342354E-2</v>
      </c>
      <c r="C146" s="27">
        <f>(+'Sales, Listings, Prices'!K153-'Sales, Listings, Prices'!K141)/'Sales, Listings, Prices'!K141</f>
        <v>-7.5643071558626892E-3</v>
      </c>
      <c r="D146" s="27">
        <f>(+'Sales, Listings, Prices'!Q153-'Sales, Listings, Prices'!Q141)/'Sales, Listings, Prices'!Q141</f>
        <v>-9.7726173197871316E-2</v>
      </c>
      <c r="E146" s="27">
        <f>+'Sales, Listings, Prices'!E153/'Sales, Listings, Prices'!K153</f>
        <v>1.328594399699655</v>
      </c>
      <c r="F146" s="27">
        <f>+'Sales, Listings, Prices'!E153/'Sales, Listings, Prices'!Q153</f>
        <v>1.0056782841823055</v>
      </c>
    </row>
    <row r="147" spans="1:6" x14ac:dyDescent="0.2">
      <c r="A147" s="19" t="s">
        <v>129</v>
      </c>
      <c r="B147" s="27">
        <f>(+'Sales, Listings, Prices'!E154-'Sales, Listings, Prices'!E142)/'Sales, Listings, Prices'!E142</f>
        <v>-2.7617833012237809E-2</v>
      </c>
      <c r="C147" s="27">
        <f>(+'Sales, Listings, Prices'!K154-'Sales, Listings, Prices'!K142)/'Sales, Listings, Prices'!K142</f>
        <v>-5.1115539514207275E-2</v>
      </c>
      <c r="D147" s="27">
        <f>(+'Sales, Listings, Prices'!Q154-'Sales, Listings, Prices'!Q142)/'Sales, Listings, Prices'!Q142</f>
        <v>-0.13745210727969348</v>
      </c>
      <c r="E147" s="27">
        <f>+'Sales, Listings, Prices'!E154/'Sales, Listings, Prices'!K154</f>
        <v>1.315709858865342</v>
      </c>
      <c r="F147" s="27">
        <f>+'Sales, Listings, Prices'!E154/'Sales, Listings, Prices'!Q154</f>
        <v>0.99486951693503611</v>
      </c>
    </row>
    <row r="148" spans="1:6" x14ac:dyDescent="0.2">
      <c r="A148" s="19" t="s">
        <v>130</v>
      </c>
      <c r="B148" s="27">
        <f>(+'Sales, Listings, Prices'!E155-'Sales, Listings, Prices'!E143)/'Sales, Listings, Prices'!E143</f>
        <v>-5.1391772007411456E-2</v>
      </c>
      <c r="C148" s="27">
        <f>(+'Sales, Listings, Prices'!K155-'Sales, Listings, Prices'!K143)/'Sales, Listings, Prices'!K143</f>
        <v>-4.5505237446890029E-2</v>
      </c>
      <c r="D148" s="27">
        <f>(+'Sales, Listings, Prices'!Q155-'Sales, Listings, Prices'!Q143)/'Sales, Listings, Prices'!Q143</f>
        <v>-0.15079748670855486</v>
      </c>
      <c r="E148" s="27">
        <f>+'Sales, Listings, Prices'!E155/'Sales, Listings, Prices'!K155</f>
        <v>1.2807652607735758</v>
      </c>
      <c r="F148" s="27">
        <f>+'Sales, Listings, Prices'!E155/'Sales, Listings, Prices'!Q155</f>
        <v>1.016943653955606</v>
      </c>
    </row>
    <row r="149" spans="1:6" x14ac:dyDescent="0.2">
      <c r="A149" s="19" t="s">
        <v>131</v>
      </c>
      <c r="B149" s="27">
        <f>(+'Sales, Listings, Prices'!E156-'Sales, Listings, Prices'!E144)/'Sales, Listings, Prices'!E144</f>
        <v>-5.034035744311556E-2</v>
      </c>
      <c r="C149" s="27">
        <f>(+'Sales, Listings, Prices'!K156-'Sales, Listings, Prices'!K144)/'Sales, Listings, Prices'!K144</f>
        <v>-4.9037769980166949E-2</v>
      </c>
      <c r="D149" s="27">
        <f>(+'Sales, Listings, Prices'!Q156-'Sales, Listings, Prices'!Q144)/'Sales, Listings, Prices'!Q144</f>
        <v>-0.17617617617617617</v>
      </c>
      <c r="E149" s="27">
        <f>+'Sales, Listings, Prices'!E156/'Sales, Listings, Prices'!K156</f>
        <v>1.3375503250597789</v>
      </c>
      <c r="F149" s="27">
        <f>+'Sales, Listings, Prices'!E156/'Sales, Listings, Prices'!Q156</f>
        <v>1.0636938031591738</v>
      </c>
    </row>
    <row r="150" spans="1:6" x14ac:dyDescent="0.2">
      <c r="A150" s="19" t="s">
        <v>132</v>
      </c>
      <c r="B150" s="27">
        <f>(+'Sales, Listings, Prices'!E157-'Sales, Listings, Prices'!E145)/'Sales, Listings, Prices'!E145</f>
        <v>4.0613240418118465E-2</v>
      </c>
      <c r="C150" s="27">
        <f>(+'Sales, Listings, Prices'!K157-'Sales, Listings, Prices'!K145)/'Sales, Listings, Prices'!K145</f>
        <v>-2.9752557191969779E-2</v>
      </c>
      <c r="D150" s="27">
        <f>(+'Sales, Listings, Prices'!Q157-'Sales, Listings, Prices'!Q145)/'Sales, Listings, Prices'!Q145</f>
        <v>-0.14052120592743997</v>
      </c>
      <c r="E150" s="27">
        <f>+'Sales, Listings, Prices'!E157/'Sales, Listings, Prices'!K157</f>
        <v>1.3608923884514437</v>
      </c>
      <c r="F150" s="27">
        <f>+'Sales, Listings, Prices'!E157/'Sales, Listings, Prices'!Q157</f>
        <v>1.1097502972651605</v>
      </c>
    </row>
    <row r="151" spans="1:6" x14ac:dyDescent="0.2">
      <c r="A151" s="19" t="s">
        <v>133</v>
      </c>
      <c r="B151" s="27">
        <f>(+'Sales, Listings, Prices'!E158-'Sales, Listings, Prices'!E146)/'Sales, Listings, Prices'!E146</f>
        <v>-5.1528282000234217E-2</v>
      </c>
      <c r="C151" s="27">
        <f>(+'Sales, Listings, Prices'!K158-'Sales, Listings, Prices'!K146)/'Sales, Listings, Prices'!K146</f>
        <v>-4.8381556892809055E-2</v>
      </c>
      <c r="D151" s="27">
        <f>(+'Sales, Listings, Prices'!Q158-'Sales, Listings, Prices'!Q146)/'Sales, Listings, Prices'!Q146</f>
        <v>-0.15092453773113443</v>
      </c>
      <c r="E151" s="27">
        <f>+'Sales, Listings, Prices'!E158/'Sales, Listings, Prices'!K158</f>
        <v>1.2862144388539585</v>
      </c>
      <c r="F151" s="27">
        <f>+'Sales, Listings, Prices'!E158/'Sales, Listings, Prices'!Q158</f>
        <v>1.0487227781047674</v>
      </c>
    </row>
    <row r="152" spans="1:6" x14ac:dyDescent="0.2">
      <c r="A152" s="19" t="s">
        <v>134</v>
      </c>
      <c r="B152" s="27">
        <f>(+'Sales, Listings, Prices'!E159-'Sales, Listings, Prices'!E147)/'Sales, Listings, Prices'!E147</f>
        <v>-5.3745525684986727E-4</v>
      </c>
      <c r="C152" s="27">
        <f>(+'Sales, Listings, Prices'!K159-'Sales, Listings, Prices'!K147)/'Sales, Listings, Prices'!K147</f>
        <v>-2.6206962877476439E-2</v>
      </c>
      <c r="D152" s="27">
        <f>(+'Sales, Listings, Prices'!Q159-'Sales, Listings, Prices'!Q147)/'Sales, Listings, Prices'!Q147</f>
        <v>-0.17114427860696518</v>
      </c>
      <c r="E152" s="27">
        <f>+'Sales, Listings, Prices'!E159/'Sales, Listings, Prices'!K159</f>
        <v>1.3118364525208632</v>
      </c>
      <c r="F152" s="27">
        <f>+'Sales, Listings, Prices'!E159/'Sales, Listings, Prices'!Q159</f>
        <v>1.1162184873949579</v>
      </c>
    </row>
    <row r="153" spans="1:6" x14ac:dyDescent="0.2">
      <c r="A153" s="19" t="s">
        <v>135</v>
      </c>
      <c r="B153" s="27">
        <f>(+'Sales, Listings, Prices'!E160-'Sales, Listings, Prices'!E148)/'Sales, Listings, Prices'!E148</f>
        <v>-2.074172405210321E-3</v>
      </c>
      <c r="C153" s="27">
        <f>(+'Sales, Listings, Prices'!K160-'Sales, Listings, Prices'!K148)/'Sales, Listings, Prices'!K148</f>
        <v>-8.520329559916941E-3</v>
      </c>
      <c r="D153" s="27">
        <f>(+'Sales, Listings, Prices'!Q160-'Sales, Listings, Prices'!Q148)/'Sales, Listings, Prices'!Q148</f>
        <v>-0.15888300433317284</v>
      </c>
      <c r="E153" s="27">
        <f>+'Sales, Listings, Prices'!E160/'Sales, Listings, Prices'!K160</f>
        <v>1.3001661960031887</v>
      </c>
      <c r="F153" s="27">
        <f>+'Sales, Listings, Prices'!E160/'Sales, Listings, Prices'!Q160</f>
        <v>1.1015912993703492</v>
      </c>
    </row>
    <row r="154" spans="1:6" x14ac:dyDescent="0.2">
      <c r="A154" s="19" t="s">
        <v>136</v>
      </c>
      <c r="B154" s="27">
        <f>(+'Sales, Listings, Prices'!E161-'Sales, Listings, Prices'!E149)/'Sales, Listings, Prices'!E149</f>
        <v>-4.0830527726895957E-3</v>
      </c>
      <c r="C154" s="27">
        <f>(+'Sales, Listings, Prices'!K161-'Sales, Listings, Prices'!K149)/'Sales, Listings, Prices'!K149</f>
        <v>2.5570776255707762E-3</v>
      </c>
      <c r="D154" s="27">
        <f>(+'Sales, Listings, Prices'!Q161-'Sales, Listings, Prices'!Q149)/'Sales, Listings, Prices'!Q149</f>
        <v>-0.15481171548117154</v>
      </c>
      <c r="E154" s="27">
        <f>+'Sales, Listings, Prices'!E161/'Sales, Listings, Prices'!K161</f>
        <v>1.2664549878978737</v>
      </c>
      <c r="F154" s="27">
        <f>+'Sales, Listings, Prices'!E161/'Sales, Listings, Prices'!Q161</f>
        <v>1.0706490649064906</v>
      </c>
    </row>
    <row r="155" spans="1:6" x14ac:dyDescent="0.2">
      <c r="A155" s="19" t="s">
        <v>137</v>
      </c>
      <c r="B155" s="27">
        <f>(+'Sales, Listings, Prices'!E162-'Sales, Listings, Prices'!E150)/'Sales, Listings, Prices'!E150</f>
        <v>-5.2539035766554004E-3</v>
      </c>
      <c r="C155" s="27">
        <f>(+'Sales, Listings, Prices'!K162-'Sales, Listings, Prices'!K150)/'Sales, Listings, Prices'!K150</f>
        <v>2.5801768509964365E-3</v>
      </c>
      <c r="D155" s="27">
        <f>(+'Sales, Listings, Prices'!Q162-'Sales, Listings, Prices'!Q150)/'Sales, Listings, Prices'!Q150</f>
        <v>-0.1378982406086543</v>
      </c>
      <c r="E155" s="27">
        <f>+'Sales, Listings, Prices'!E162/'Sales, Listings, Prices'!K162</f>
        <v>1.2436961515424765</v>
      </c>
      <c r="F155" s="27">
        <f>+'Sales, Listings, Prices'!E162/'Sales, Listings, Prices'!Q162</f>
        <v>1.0422283507997794</v>
      </c>
    </row>
    <row r="156" spans="1:6" x14ac:dyDescent="0.2">
      <c r="A156" s="19" t="s">
        <v>138</v>
      </c>
      <c r="B156" s="27">
        <f>(+'Sales, Listings, Prices'!E163-'Sales, Listings, Prices'!E151)/'Sales, Listings, Prices'!E151</f>
        <v>-3.3551076561829249E-2</v>
      </c>
      <c r="C156" s="27">
        <f>(+'Sales, Listings, Prices'!K163-'Sales, Listings, Prices'!K151)/'Sales, Listings, Prices'!K151</f>
        <v>-9.7689285476460011E-3</v>
      </c>
      <c r="D156" s="27">
        <f>(+'Sales, Listings, Prices'!Q163-'Sales, Listings, Prices'!Q151)/'Sales, Listings, Prices'!Q151</f>
        <v>-0.12617052735337606</v>
      </c>
      <c r="E156" s="27">
        <f>+'Sales, Listings, Prices'!E163/'Sales, Listings, Prices'!K163</f>
        <v>1.2565987236303235</v>
      </c>
      <c r="F156" s="27">
        <f>+'Sales, Listings, Prices'!E163/'Sales, Listings, Prices'!Q163</f>
        <v>1.0539199097574732</v>
      </c>
    </row>
    <row r="157" spans="1:6" x14ac:dyDescent="0.2">
      <c r="A157" s="19" t="s">
        <v>139</v>
      </c>
      <c r="B157" s="27">
        <f>(+'Sales, Listings, Prices'!E164-'Sales, Listings, Prices'!E152)/'Sales, Listings, Prices'!E152</f>
        <v>1.6553142553850236E-2</v>
      </c>
      <c r="C157" s="27">
        <f>(+'Sales, Listings, Prices'!K164-'Sales, Listings, Prices'!K152)/'Sales, Listings, Prices'!K152</f>
        <v>1.837677609697037E-2</v>
      </c>
      <c r="D157" s="27">
        <f>(+'Sales, Listings, Prices'!Q164-'Sales, Listings, Prices'!Q152)/'Sales, Listings, Prices'!Q152</f>
        <v>-7.8010471204188483E-2</v>
      </c>
      <c r="E157" s="27">
        <f>+'Sales, Listings, Prices'!E164/'Sales, Listings, Prices'!K164</f>
        <v>1.2563014587817294</v>
      </c>
      <c r="F157" s="27">
        <f>+'Sales, Listings, Prices'!E164/'Sales, Listings, Prices'!Q164</f>
        <v>1.0440999432140829</v>
      </c>
    </row>
    <row r="158" spans="1:6" x14ac:dyDescent="0.2">
      <c r="A158" s="19" t="s">
        <v>140</v>
      </c>
      <c r="B158" s="27">
        <f>(+'Sales, Listings, Prices'!E165-'Sales, Listings, Prices'!E153)/'Sales, Listings, Prices'!E153</f>
        <v>-4.8949930421893911E-2</v>
      </c>
      <c r="C158" s="27">
        <f>(+'Sales, Listings, Prices'!K165-'Sales, Listings, Prices'!K153)/'Sales, Listings, Prices'!K153</f>
        <v>3.4638842255137387E-3</v>
      </c>
      <c r="D158" s="27">
        <f>(+'Sales, Listings, Prices'!Q165-'Sales, Listings, Prices'!Q153)/'Sales, Listings, Prices'!Q153</f>
        <v>-7.6675603217158175E-2</v>
      </c>
      <c r="E158" s="27">
        <f>+'Sales, Listings, Prices'!E165/'Sales, Listings, Prices'!K165</f>
        <v>1.2591980799096427</v>
      </c>
      <c r="F158" s="27">
        <f>+'Sales, Listings, Prices'!E165/'Sales, Listings, Prices'!Q165</f>
        <v>1.0358768873403019</v>
      </c>
    </row>
    <row r="159" spans="1:6" x14ac:dyDescent="0.2">
      <c r="A159" s="19" t="s">
        <v>141</v>
      </c>
      <c r="B159" s="27">
        <f>(+'Sales, Listings, Prices'!E166-'Sales, Listings, Prices'!E154)/'Sales, Listings, Prices'!E154</f>
        <v>-2.2279769612001607E-2</v>
      </c>
      <c r="C159" s="27">
        <f>(+'Sales, Listings, Prices'!K166-'Sales, Listings, Prices'!K154)/'Sales, Listings, Prices'!K154</f>
        <v>3.7347079643418366E-2</v>
      </c>
      <c r="D159" s="27">
        <f>(+'Sales, Listings, Prices'!Q166-'Sales, Listings, Prices'!Q154)/'Sales, Listings, Prices'!Q154</f>
        <v>-5.6079955580233203E-2</v>
      </c>
      <c r="E159" s="27">
        <f>+'Sales, Listings, Prices'!E166/'Sales, Listings, Prices'!K166</f>
        <v>1.2400826797293087</v>
      </c>
      <c r="F159" s="27">
        <f>+'Sales, Listings, Prices'!E166/'Sales, Listings, Prices'!Q166</f>
        <v>1.0304941176470588</v>
      </c>
    </row>
    <row r="160" spans="1:6" x14ac:dyDescent="0.2">
      <c r="A160" s="19" t="s">
        <v>142</v>
      </c>
      <c r="B160" s="27">
        <f>(+'Sales, Listings, Prices'!E167-'Sales, Listings, Prices'!E155)/'Sales, Listings, Prices'!E155</f>
        <v>4.5797724385343387E-2</v>
      </c>
      <c r="C160" s="27">
        <f>(+'Sales, Listings, Prices'!K167-'Sales, Listings, Prices'!K155)/'Sales, Listings, Prices'!K155</f>
        <v>2.6643633340023513E-2</v>
      </c>
      <c r="D160" s="27">
        <f>(+'Sales, Listings, Prices'!Q167-'Sales, Listings, Prices'!Q155)/'Sales, Listings, Prices'!Q155</f>
        <v>-2.8457598178713718E-2</v>
      </c>
      <c r="E160" s="27">
        <f>+'Sales, Listings, Prices'!E167/'Sales, Listings, Prices'!K167</f>
        <v>1.3046604992145225</v>
      </c>
      <c r="F160" s="27">
        <f>+'Sales, Listings, Prices'!E167/'Sales, Listings, Prices'!Q167</f>
        <v>1.0946690099589924</v>
      </c>
    </row>
    <row r="161" spans="1:6" x14ac:dyDescent="0.2">
      <c r="A161" s="19" t="s">
        <v>143</v>
      </c>
      <c r="B161" s="27">
        <f>(+'Sales, Listings, Prices'!E168-'Sales, Listings, Prices'!E156)/'Sales, Listings, Prices'!E156</f>
        <v>-3.9866578328116792E-3</v>
      </c>
      <c r="C161" s="27">
        <f>(+'Sales, Listings, Prices'!K168-'Sales, Listings, Prices'!K156)/'Sales, Listings, Prices'!K156</f>
        <v>3.8113354571081517E-2</v>
      </c>
      <c r="D161" s="27">
        <f>(+'Sales, Listings, Prices'!Q168-'Sales, Listings, Prices'!Q156)/'Sales, Listings, Prices'!Q156</f>
        <v>1.8226002430133657E-3</v>
      </c>
      <c r="E161" s="27">
        <f>+'Sales, Listings, Prices'!E168/'Sales, Listings, Prices'!K168</f>
        <v>1.283306840927823</v>
      </c>
      <c r="F161" s="27">
        <f>+'Sales, Listings, Prices'!E168/'Sales, Listings, Prices'!Q168</f>
        <v>1.0575257731958763</v>
      </c>
    </row>
    <row r="162" spans="1:6" x14ac:dyDescent="0.2">
      <c r="A162" s="19" t="s">
        <v>144</v>
      </c>
      <c r="B162" s="27">
        <f>(+'Sales, Listings, Prices'!E169-'Sales, Listings, Prices'!E157)/'Sales, Listings, Prices'!E157</f>
        <v>-2.6727740276438445E-2</v>
      </c>
      <c r="C162" s="27">
        <f>(+'Sales, Listings, Prices'!K169-'Sales, Listings, Prices'!K157)/'Sales, Listings, Prices'!K157</f>
        <v>2.0683872849227181E-2</v>
      </c>
      <c r="D162" s="27">
        <f>(+'Sales, Listings, Prices'!Q169-'Sales, Listings, Prices'!Q157)/'Sales, Listings, Prices'!Q157</f>
        <v>-2.1403091557669441E-2</v>
      </c>
      <c r="E162" s="27">
        <f>+'Sales, Listings, Prices'!E169/'Sales, Listings, Prices'!K169</f>
        <v>1.2976778073815867</v>
      </c>
      <c r="F162" s="27">
        <f>+'Sales, Listings, Prices'!E169/'Sales, Listings, Prices'!Q169</f>
        <v>1.1037120291616038</v>
      </c>
    </row>
    <row r="163" spans="1:6" x14ac:dyDescent="0.2">
      <c r="A163" s="19" t="s">
        <v>145</v>
      </c>
      <c r="B163" s="27">
        <f>(+'Sales, Listings, Prices'!E170-'Sales, Listings, Prices'!E158)/'Sales, Listings, Prices'!E158</f>
        <v>1.6780971837151613E-3</v>
      </c>
      <c r="C163" s="27">
        <f>(+'Sales, Listings, Prices'!K170-'Sales, Listings, Prices'!K158)/'Sales, Listings, Prices'!K158</f>
        <v>3.1069306787748413E-2</v>
      </c>
      <c r="D163" s="27">
        <f>(+'Sales, Listings, Prices'!Q170-'Sales, Listings, Prices'!Q158)/'Sales, Listings, Prices'!Q158</f>
        <v>-1.7657445556209534E-3</v>
      </c>
      <c r="E163" s="27">
        <f>+'Sales, Listings, Prices'!E170/'Sales, Listings, Prices'!K170</f>
        <v>1.2495501739794026</v>
      </c>
      <c r="F163" s="27">
        <f>+'Sales, Listings, Prices'!E170/'Sales, Listings, Prices'!Q170</f>
        <v>1.0523408018867924</v>
      </c>
    </row>
    <row r="164" spans="1:6" x14ac:dyDescent="0.2">
      <c r="A164" s="19" t="s">
        <v>146</v>
      </c>
      <c r="B164" s="27">
        <f>(+'Sales, Listings, Prices'!E171-'Sales, Listings, Prices'!E159)/'Sales, Listings, Prices'!E159</f>
        <v>-9.6578870952130011E-3</v>
      </c>
      <c r="C164" s="27">
        <f>(+'Sales, Listings, Prices'!K171-'Sales, Listings, Prices'!K159)/'Sales, Listings, Prices'!K159</f>
        <v>2.6227981686971366E-2</v>
      </c>
      <c r="D164" s="27">
        <f>(+'Sales, Listings, Prices'!Q171-'Sales, Listings, Prices'!Q159)/'Sales, Listings, Prices'!Q159</f>
        <v>3.4213685474189674E-2</v>
      </c>
      <c r="E164" s="27">
        <f>+'Sales, Listings, Prices'!E171/'Sales, Listings, Prices'!K171</f>
        <v>1.2659632239216361</v>
      </c>
      <c r="F164" s="27">
        <f>+'Sales, Listings, Prices'!E171/'Sales, Listings, Prices'!Q171</f>
        <v>1.0688682530470111</v>
      </c>
    </row>
    <row r="165" spans="1:6" x14ac:dyDescent="0.2">
      <c r="A165" s="19" t="s">
        <v>147</v>
      </c>
      <c r="B165" s="27">
        <f>(+'Sales, Listings, Prices'!E172-'Sales, Listings, Prices'!E160)/'Sales, Listings, Prices'!E160</f>
        <v>-2.488984037246425E-2</v>
      </c>
      <c r="C165" s="27">
        <f>(+'Sales, Listings, Prices'!K172-'Sales, Listings, Prices'!K160)/'Sales, Listings, Prices'!K160</f>
        <v>-7.9314677944574315E-3</v>
      </c>
      <c r="D165" s="27">
        <f>(+'Sales, Listings, Prices'!Q172-'Sales, Listings, Prices'!Q160)/'Sales, Listings, Prices'!Q160</f>
        <v>-5.7240984544934168E-4</v>
      </c>
      <c r="E165" s="27">
        <f>+'Sales, Listings, Prices'!E172/'Sales, Listings, Prices'!K172</f>
        <v>1.2779412165291058</v>
      </c>
      <c r="F165" s="27">
        <f>+'Sales, Listings, Prices'!E172/'Sales, Listings, Prices'!Q172</f>
        <v>1.0747880870561284</v>
      </c>
    </row>
    <row r="166" spans="1:6" x14ac:dyDescent="0.2">
      <c r="A166" s="19" t="s">
        <v>148</v>
      </c>
      <c r="B166" s="27">
        <f>(+'Sales, Listings, Prices'!E173-'Sales, Listings, Prices'!E161)/'Sales, Listings, Prices'!E161</f>
        <v>2.5122788269867039E-2</v>
      </c>
      <c r="C166" s="27">
        <f>(+'Sales, Listings, Prices'!K173-'Sales, Listings, Prices'!K161)/'Sales, Listings, Prices'!K161</f>
        <v>-1.7821356999713715E-2</v>
      </c>
      <c r="D166" s="27">
        <f>(+'Sales, Listings, Prices'!Q173-'Sales, Listings, Prices'!Q161)/'Sales, Listings, Prices'!Q161</f>
        <v>6.0506050605060504E-3</v>
      </c>
      <c r="E166" s="27">
        <f>+'Sales, Listings, Prices'!E173/'Sales, Listings, Prices'!K173</f>
        <v>1.3218286486522295</v>
      </c>
      <c r="F166" s="27">
        <f>+'Sales, Listings, Prices'!E173/'Sales, Listings, Prices'!Q173</f>
        <v>1.0909458720612357</v>
      </c>
    </row>
    <row r="167" spans="1:6" x14ac:dyDescent="0.2">
      <c r="A167" s="19" t="s">
        <v>149</v>
      </c>
      <c r="B167" s="27">
        <f>(+'Sales, Listings, Prices'!E174-'Sales, Listings, Prices'!E162)/'Sales, Listings, Prices'!E162</f>
        <v>0.12516670547640721</v>
      </c>
      <c r="C167" s="27">
        <f>(+'Sales, Listings, Prices'!K174-'Sales, Listings, Prices'!K162)/'Sales, Listings, Prices'!K162</f>
        <v>7.0821622973586693E-3</v>
      </c>
      <c r="D167" s="27">
        <f>(+'Sales, Listings, Prices'!Q174-'Sales, Listings, Prices'!Q162)/'Sales, Listings, Prices'!Q162</f>
        <v>4.4125758411472701E-3</v>
      </c>
      <c r="E167" s="27">
        <f>+'Sales, Listings, Prices'!E174/'Sales, Listings, Prices'!K174</f>
        <v>1.3895246622703536</v>
      </c>
      <c r="F167" s="27">
        <f>+'Sales, Listings, Prices'!E174/'Sales, Listings, Prices'!Q174</f>
        <v>1.1675288303130149</v>
      </c>
    </row>
    <row r="168" spans="1:6" x14ac:dyDescent="0.2">
      <c r="A168" s="19" t="s">
        <v>150</v>
      </c>
      <c r="B168" s="27">
        <f>(+'Sales, Listings, Prices'!E175-'Sales, Listings, Prices'!E163)/'Sales, Listings, Prices'!E163</f>
        <v>3.9521566948517606E-2</v>
      </c>
      <c r="C168" s="27">
        <f>(+'Sales, Listings, Prices'!K175-'Sales, Listings, Prices'!K163)/'Sales, Listings, Prices'!K163</f>
        <v>2.0389635716831538E-2</v>
      </c>
      <c r="D168" s="27">
        <f>(+'Sales, Listings, Prices'!Q175-'Sales, Listings, Prices'!Q163)/'Sales, Listings, Prices'!Q163</f>
        <v>0</v>
      </c>
      <c r="E168" s="27">
        <f>+'Sales, Listings, Prices'!E175/'Sales, Listings, Prices'!K175</f>
        <v>1.2801594885820675</v>
      </c>
      <c r="F168" s="27">
        <f>+'Sales, Listings, Prices'!E175/'Sales, Listings, Prices'!Q175</f>
        <v>1.0955724760293288</v>
      </c>
    </row>
    <row r="169" spans="1:6" x14ac:dyDescent="0.2">
      <c r="A169" s="19" t="s">
        <v>151</v>
      </c>
      <c r="B169" s="27">
        <f>(+'Sales, Listings, Prices'!E176-'Sales, Listings, Prices'!E164)/'Sales, Listings, Prices'!E164</f>
        <v>3.093557264529603E-2</v>
      </c>
      <c r="C169" s="27">
        <f>(+'Sales, Listings, Prices'!K176-'Sales, Listings, Prices'!K164)/'Sales, Listings, Prices'!K164</f>
        <v>-5.3500051245259812E-3</v>
      </c>
      <c r="D169" s="27">
        <f>(+'Sales, Listings, Prices'!Q176-'Sales, Listings, Prices'!Q164)/'Sales, Listings, Prices'!Q164</f>
        <v>-2.6689381033503691E-2</v>
      </c>
      <c r="E169" s="27">
        <f>+'Sales, Listings, Prices'!E176/'Sales, Listings, Prices'!K176</f>
        <v>1.3021322781853653</v>
      </c>
      <c r="F169" s="27">
        <f>+'Sales, Listings, Prices'!E176/'Sales, Listings, Prices'!Q176</f>
        <v>1.1059159859976664</v>
      </c>
    </row>
    <row r="170" spans="1:6" x14ac:dyDescent="0.2">
      <c r="A170" s="19" t="s">
        <v>152</v>
      </c>
      <c r="B170" s="27">
        <f>(+'Sales, Listings, Prices'!E177-'Sales, Listings, Prices'!E165)/'Sales, Listings, Prices'!E165</f>
        <v>7.8322438865779415E-2</v>
      </c>
      <c r="C170" s="27">
        <f>(+'Sales, Listings, Prices'!K177-'Sales, Listings, Prices'!K165)/'Sales, Listings, Prices'!K165</f>
        <v>1.3115911337004094E-2</v>
      </c>
      <c r="D170" s="27">
        <f>(+'Sales, Listings, Prices'!Q177-'Sales, Listings, Prices'!Q165)/'Sales, Listings, Prices'!Q165</f>
        <v>-9.2915214866434379E-3</v>
      </c>
      <c r="E170" s="27">
        <f>+'Sales, Listings, Prices'!E177/'Sales, Listings, Prices'!K177</f>
        <v>1.3402430357167743</v>
      </c>
      <c r="F170" s="27">
        <f>+'Sales, Listings, Prices'!E177/'Sales, Listings, Prices'!Q177</f>
        <v>1.1274853458382181</v>
      </c>
    </row>
    <row r="171" spans="1:6" x14ac:dyDescent="0.2">
      <c r="A171" s="19" t="s">
        <v>153</v>
      </c>
      <c r="B171" s="27">
        <f>(+'Sales, Listings, Prices'!E178-'Sales, Listings, Prices'!E166)/'Sales, Listings, Prices'!E166</f>
        <v>2.5635902822175542E-2</v>
      </c>
      <c r="C171" s="27">
        <f>(+'Sales, Listings, Prices'!K178-'Sales, Listings, Prices'!K166)/'Sales, Listings, Prices'!K166</f>
        <v>2.7005408160376023E-2</v>
      </c>
      <c r="D171" s="27">
        <f>(+'Sales, Listings, Prices'!Q178-'Sales, Listings, Prices'!Q166)/'Sales, Listings, Prices'!Q166</f>
        <v>1.176470588235294E-3</v>
      </c>
      <c r="E171" s="27">
        <f>+'Sales, Listings, Prices'!E178/'Sales, Listings, Prices'!K178</f>
        <v>1.2384290371718258</v>
      </c>
      <c r="F171" s="27">
        <f>+'Sales, Listings, Prices'!E178/'Sales, Listings, Prices'!Q178</f>
        <v>1.0556698002350176</v>
      </c>
    </row>
    <row r="172" spans="1:6" x14ac:dyDescent="0.2">
      <c r="A172" s="19" t="s">
        <v>154</v>
      </c>
      <c r="B172" s="27">
        <f>(+'Sales, Listings, Prices'!E179-'Sales, Listings, Prices'!E167)/'Sales, Listings, Prices'!E167</f>
        <v>1.8157979235791502E-2</v>
      </c>
      <c r="C172" s="27">
        <f>(+'Sales, Listings, Prices'!K179-'Sales, Listings, Prices'!K167)/'Sales, Listings, Prices'!K167</f>
        <v>4.370745330773259E-2</v>
      </c>
      <c r="D172" s="27">
        <f>(+'Sales, Listings, Prices'!Q179-'Sales, Listings, Prices'!Q167)/'Sales, Listings, Prices'!Q167</f>
        <v>-1.1130638547158758E-2</v>
      </c>
      <c r="E172" s="27">
        <f>+'Sales, Listings, Prices'!E179/'Sales, Listings, Prices'!K179</f>
        <v>1.2727230156871927</v>
      </c>
      <c r="F172" s="27">
        <f>+'Sales, Listings, Prices'!E179/'Sales, Listings, Prices'!Q179</f>
        <v>1.1270912322274882</v>
      </c>
    </row>
    <row r="173" spans="1:6" x14ac:dyDescent="0.2">
      <c r="A173" s="19" t="s">
        <v>155</v>
      </c>
      <c r="B173" s="27">
        <f>(+'Sales, Listings, Prices'!E180-'Sales, Listings, Prices'!E168)/'Sales, Listings, Prices'!E168</f>
        <v>6.0864977693163444E-2</v>
      </c>
      <c r="C173" s="27">
        <f>(+'Sales, Listings, Prices'!K180-'Sales, Listings, Prices'!K168)/'Sales, Listings, Prices'!K168</f>
        <v>1.5542211232779936E-2</v>
      </c>
      <c r="D173" s="27">
        <f>(+'Sales, Listings, Prices'!Q180-'Sales, Listings, Prices'!Q168)/'Sales, Listings, Prices'!Q168</f>
        <v>-4.2449969678593089E-2</v>
      </c>
      <c r="E173" s="27">
        <f>+'Sales, Listings, Prices'!E180/'Sales, Listings, Prices'!K180</f>
        <v>1.3405797101449275</v>
      </c>
      <c r="F173" s="27">
        <f>+'Sales, Listings, Prices'!E180/'Sales, Listings, Prices'!Q180</f>
        <v>1.1716276124129195</v>
      </c>
    </row>
    <row r="174" spans="1:6" x14ac:dyDescent="0.2">
      <c r="A174" s="19" t="s">
        <v>156</v>
      </c>
      <c r="B174" s="27">
        <f>(+'Sales, Listings, Prices'!E181-'Sales, Listings, Prices'!E169)/'Sales, Listings, Prices'!E169</f>
        <v>1.832433354800711E-2</v>
      </c>
      <c r="C174" s="27">
        <f>(+'Sales, Listings, Prices'!K181-'Sales, Listings, Prices'!K169)/'Sales, Listings, Prices'!K169</f>
        <v>3.5022179046693858E-2</v>
      </c>
      <c r="D174" s="27">
        <f>(+'Sales, Listings, Prices'!Q181-'Sales, Listings, Prices'!Q169)/'Sales, Listings, Prices'!Q169</f>
        <v>-5.1640340218712028E-2</v>
      </c>
      <c r="E174" s="27">
        <f>+'Sales, Listings, Prices'!E181/'Sales, Listings, Prices'!K181</f>
        <v>1.2767425810904072</v>
      </c>
      <c r="F174" s="27">
        <f>+'Sales, Listings, Prices'!E181/'Sales, Listings, Prices'!Q181</f>
        <v>1.1851377322229339</v>
      </c>
    </row>
    <row r="175" spans="1:6" x14ac:dyDescent="0.2">
      <c r="A175" s="19" t="s">
        <v>157</v>
      </c>
      <c r="B175" s="27">
        <f>(+'Sales, Listings, Prices'!E182-'Sales, Listings, Prices'!E170)/'Sales, Listings, Prices'!E170</f>
        <v>1.6282210032665275E-2</v>
      </c>
      <c r="C175" s="27">
        <f>(+'Sales, Listings, Prices'!K182-'Sales, Listings, Prices'!K170)/'Sales, Listings, Prices'!K170</f>
        <v>1.1691975943934525E-3</v>
      </c>
      <c r="D175" s="27">
        <f>(+'Sales, Listings, Prices'!Q182-'Sales, Listings, Prices'!Q170)/'Sales, Listings, Prices'!Q170</f>
        <v>-5.7783018867924529E-2</v>
      </c>
      <c r="E175" s="27">
        <f>+'Sales, Listings, Prices'!E182/'Sales, Listings, Prices'!K182</f>
        <v>1.2684125874125873</v>
      </c>
      <c r="F175" s="27">
        <f>+'Sales, Listings, Prices'!E182/'Sales, Listings, Prices'!Q182</f>
        <v>1.1350625782227786</v>
      </c>
    </row>
    <row r="176" spans="1:6" x14ac:dyDescent="0.2">
      <c r="A176" s="19" t="s">
        <v>158</v>
      </c>
      <c r="B176" s="27">
        <f>(+'Sales, Listings, Prices'!E183-'Sales, Listings, Prices'!E171)/'Sales, Listings, Prices'!E171</f>
        <v>3.1677942725584524E-2</v>
      </c>
      <c r="C176" s="27">
        <f>(+'Sales, Listings, Prices'!K183-'Sales, Listings, Prices'!K171)/'Sales, Listings, Prices'!K171</f>
        <v>-3.952569169960474E-3</v>
      </c>
      <c r="D176" s="27">
        <f>(+'Sales, Listings, Prices'!Q183-'Sales, Listings, Prices'!Q171)/'Sales, Listings, Prices'!Q171</f>
        <v>-6.5002901915264075E-2</v>
      </c>
      <c r="E176" s="27">
        <f>+'Sales, Listings, Prices'!E183/'Sales, Listings, Prices'!K183</f>
        <v>1.3112491373360939</v>
      </c>
      <c r="F176" s="27">
        <f>+'Sales, Listings, Prices'!E183/'Sales, Listings, Prices'!Q183</f>
        <v>1.1793916821849784</v>
      </c>
    </row>
    <row r="177" spans="1:6" x14ac:dyDescent="0.2">
      <c r="A177" s="19" t="s">
        <v>159</v>
      </c>
      <c r="B177" s="27">
        <f>(+'Sales, Listings, Prices'!E184-'Sales, Listings, Prices'!E172)/'Sales, Listings, Prices'!E172</f>
        <v>2.313783585032346E-2</v>
      </c>
      <c r="C177" s="27">
        <f>(+'Sales, Listings, Prices'!K184-'Sales, Listings, Prices'!K172)/'Sales, Listings, Prices'!K172</f>
        <v>1.8087221813625345E-2</v>
      </c>
      <c r="D177" s="27">
        <f>(+'Sales, Listings, Prices'!Q184-'Sales, Listings, Prices'!Q172)/'Sales, Listings, Prices'!Q172</f>
        <v>-3.0355097365406643E-2</v>
      </c>
      <c r="E177" s="27">
        <f>+'Sales, Listings, Prices'!E184/'Sales, Listings, Prices'!K184</f>
        <v>1.2842809364548495</v>
      </c>
      <c r="F177" s="27">
        <f>+'Sales, Listings, Prices'!E184/'Sales, Listings, Prices'!Q184</f>
        <v>1.1340815121086829</v>
      </c>
    </row>
    <row r="178" spans="1:6" x14ac:dyDescent="0.2">
      <c r="A178" s="19" t="s">
        <v>160</v>
      </c>
      <c r="B178" s="27">
        <f>(+'Sales, Listings, Prices'!E185-'Sales, Listings, Prices'!E173)/'Sales, Listings, Prices'!E173</f>
        <v>-1.3200757765593834E-2</v>
      </c>
      <c r="C178" s="27">
        <f>(+'Sales, Listings, Prices'!K185-'Sales, Listings, Prices'!K173)/'Sales, Listings, Prices'!K173</f>
        <v>6.9359337012182597E-3</v>
      </c>
      <c r="D178" s="27">
        <f>(+'Sales, Listings, Prices'!Q185-'Sales, Listings, Prices'!Q173)/'Sales, Listings, Prices'!Q173</f>
        <v>-3.9912520503007108E-2</v>
      </c>
      <c r="E178" s="27">
        <f>+'Sales, Listings, Prices'!E185/'Sales, Listings, Prices'!K185</f>
        <v>1.2953947368421053</v>
      </c>
      <c r="F178" s="27">
        <f>+'Sales, Listings, Prices'!E185/'Sales, Listings, Prices'!Q185</f>
        <v>1.1212984054669703</v>
      </c>
    </row>
    <row r="179" spans="1:6" x14ac:dyDescent="0.2">
      <c r="A179" s="19" t="s">
        <v>161</v>
      </c>
      <c r="B179" s="27">
        <f>(+'Sales, Listings, Prices'!E186-'Sales, Listings, Prices'!E174)/'Sales, Listings, Prices'!E174</f>
        <v>-0.10633234089188032</v>
      </c>
      <c r="C179" s="27">
        <f>(+'Sales, Listings, Prices'!K186-'Sales, Listings, Prices'!K174)/'Sales, Listings, Prices'!K174</f>
        <v>-1.3117046932493284E-2</v>
      </c>
      <c r="D179" s="27">
        <f>(+'Sales, Listings, Prices'!Q186-'Sales, Listings, Prices'!Q174)/'Sales, Listings, Prices'!Q174</f>
        <v>-5.9857221306974191E-2</v>
      </c>
      <c r="E179" s="27">
        <f>+'Sales, Listings, Prices'!E186/'Sales, Listings, Prices'!K186</f>
        <v>1.2582781456953642</v>
      </c>
      <c r="F179" s="27">
        <f>+'Sales, Listings, Prices'!E186/'Sales, Listings, Prices'!Q186</f>
        <v>1.1098130841121496</v>
      </c>
    </row>
    <row r="180" spans="1:6" x14ac:dyDescent="0.2">
      <c r="A180" s="19" t="s">
        <v>162</v>
      </c>
      <c r="B180" s="27">
        <f>(+'Sales, Listings, Prices'!E187-'Sales, Listings, Prices'!E175)/'Sales, Listings, Prices'!E175</f>
        <v>-9.2666477901619092E-3</v>
      </c>
      <c r="C180" s="27">
        <f>(+'Sales, Listings, Prices'!K187-'Sales, Listings, Prices'!K175)/'Sales, Listings, Prices'!K175</f>
        <v>-4.8439713975022246E-3</v>
      </c>
      <c r="D180" s="27">
        <f>(+'Sales, Listings, Prices'!Q187-'Sales, Listings, Prices'!Q175)/'Sales, Listings, Prices'!Q175</f>
        <v>-3.4404963338973492E-2</v>
      </c>
      <c r="E180" s="27">
        <f>+'Sales, Listings, Prices'!E187/'Sales, Listings, Prices'!K187</f>
        <v>1.2744701986754967</v>
      </c>
      <c r="F180" s="27">
        <f>+'Sales, Listings, Prices'!E187/'Sales, Listings, Prices'!Q187</f>
        <v>1.1240946261682243</v>
      </c>
    </row>
    <row r="181" spans="1:6" x14ac:dyDescent="0.2">
      <c r="A181" s="19" t="s">
        <v>163</v>
      </c>
      <c r="B181" s="27">
        <f>(+'Sales, Listings, Prices'!E188-'Sales, Listings, Prices'!E176)/'Sales, Listings, Prices'!E176</f>
        <v>-2.4024816147377528E-2</v>
      </c>
      <c r="C181" s="27">
        <f>(+'Sales, Listings, Prices'!K188-'Sales, Listings, Prices'!K176)/'Sales, Listings, Prices'!K176</f>
        <v>1.3244305223531998E-2</v>
      </c>
      <c r="D181" s="27">
        <f>(+'Sales, Listings, Prices'!Q188-'Sales, Listings, Prices'!Q176)/'Sales, Listings, Prices'!Q176</f>
        <v>-3.5589264877479578E-2</v>
      </c>
      <c r="E181" s="27">
        <f>+'Sales, Listings, Prices'!E188/'Sales, Listings, Prices'!K188</f>
        <v>1.2542372881355932</v>
      </c>
      <c r="F181" s="27">
        <f>+'Sales, Listings, Prices'!E188/'Sales, Listings, Prices'!Q188</f>
        <v>1.1191772534785238</v>
      </c>
    </row>
    <row r="182" spans="1:6" x14ac:dyDescent="0.2">
      <c r="A182" s="19" t="s">
        <v>164</v>
      </c>
      <c r="B182" s="27">
        <f>(+'Sales, Listings, Prices'!E189-'Sales, Listings, Prices'!E177)/'Sales, Listings, Prices'!E177</f>
        <v>-2.5209385024096823E-2</v>
      </c>
      <c r="C182" s="27">
        <f>(+'Sales, Listings, Prices'!K189-'Sales, Listings, Prices'!K177)/'Sales, Listings, Prices'!K177</f>
        <v>1.0326230856059868E-2</v>
      </c>
      <c r="D182" s="27">
        <f>(+'Sales, Listings, Prices'!Q189-'Sales, Listings, Prices'!Q177)/'Sales, Listings, Prices'!Q177</f>
        <v>-5.7444314185228607E-2</v>
      </c>
      <c r="E182" s="27">
        <f>+'Sales, Listings, Prices'!E189/'Sales, Listings, Prices'!K189</f>
        <v>1.2931034482758621</v>
      </c>
      <c r="F182" s="27">
        <f>+'Sales, Listings, Prices'!E189/'Sales, Listings, Prices'!Q189</f>
        <v>1.166044776119403</v>
      </c>
    </row>
    <row r="183" spans="1:6" x14ac:dyDescent="0.2">
      <c r="A183" s="19" t="s">
        <v>165</v>
      </c>
      <c r="B183" s="27">
        <f>(+'Sales, Listings, Prices'!E190-'Sales, Listings, Prices'!E178)/'Sales, Listings, Prices'!E178</f>
        <v>2.7655489077501042E-2</v>
      </c>
      <c r="C183" s="27">
        <f>(+'Sales, Listings, Prices'!K190-'Sales, Listings, Prices'!K178)/'Sales, Listings, Prices'!K178</f>
        <v>-5.7208632300131653E-4</v>
      </c>
      <c r="D183" s="27">
        <f>(+'Sales, Listings, Prices'!Q190-'Sales, Listings, Prices'!Q178)/'Sales, Listings, Prices'!Q178</f>
        <v>-3.6427732079905996E-2</v>
      </c>
      <c r="E183" s="27">
        <f>+'Sales, Listings, Prices'!E190/'Sales, Listings, Prices'!K190</f>
        <v>1.2734068965517242</v>
      </c>
      <c r="F183" s="27">
        <f>+'Sales, Listings, Prices'!E190/'Sales, Listings, Prices'!Q190</f>
        <v>1.1258780487804878</v>
      </c>
    </row>
    <row r="184" spans="1:6" x14ac:dyDescent="0.2">
      <c r="A184" s="19" t="s">
        <v>166</v>
      </c>
      <c r="B184" s="27">
        <f>(+'Sales, Listings, Prices'!E191-'Sales, Listings, Prices'!E179)/'Sales, Listings, Prices'!E179</f>
        <v>-1.1842126011153569E-2</v>
      </c>
      <c r="C184" s="27">
        <f>(+'Sales, Listings, Prices'!K191-'Sales, Listings, Prices'!K179)/'Sales, Listings, Prices'!K179</f>
        <v>3.4451617219118974E-3</v>
      </c>
      <c r="D184" s="27">
        <f>(+'Sales, Listings, Prices'!Q191-'Sales, Listings, Prices'!Q179)/'Sales, Listings, Prices'!Q179</f>
        <v>-3.6729857819905211E-2</v>
      </c>
      <c r="E184" s="27">
        <f>+'Sales, Listings, Prices'!E191/'Sales, Listings, Prices'!K191</f>
        <v>1.2533333333333334</v>
      </c>
      <c r="F184" s="27">
        <f>+'Sales, Listings, Prices'!E191/'Sales, Listings, Prices'!Q191</f>
        <v>1.1562115621156213</v>
      </c>
    </row>
    <row r="185" spans="1:6" x14ac:dyDescent="0.2">
      <c r="A185" s="19" t="s">
        <v>167</v>
      </c>
      <c r="B185" s="27">
        <f>(+'Sales, Listings, Prices'!E192-'Sales, Listings, Prices'!E180)/'Sales, Listings, Prices'!E180</f>
        <v>-3.783783783783784E-2</v>
      </c>
      <c r="C185" s="27">
        <f>(+'Sales, Listings, Prices'!K192-'Sales, Listings, Prices'!K180)/'Sales, Listings, Prices'!K180</f>
        <v>0</v>
      </c>
      <c r="D185" s="27">
        <f>(+'Sales, Listings, Prices'!Q192-'Sales, Listings, Prices'!Q180)/'Sales, Listings, Prices'!Q180</f>
        <v>-2.089930335655478E-2</v>
      </c>
      <c r="E185" s="27">
        <f>+'Sales, Listings, Prices'!E192/'Sales, Listings, Prices'!K192</f>
        <v>1.2898550724637681</v>
      </c>
      <c r="F185" s="27">
        <f>+'Sales, Listings, Prices'!E192/'Sales, Listings, Prices'!Q192</f>
        <v>1.1513583441138422</v>
      </c>
    </row>
    <row r="186" spans="1:6" x14ac:dyDescent="0.2">
      <c r="A186" s="19" t="s">
        <v>168</v>
      </c>
      <c r="B186" s="27">
        <f>(+'Sales, Listings, Prices'!E193-'Sales, Listings, Prices'!E181)/'Sales, Listings, Prices'!E181</f>
        <v>2.7027027027027029E-2</v>
      </c>
      <c r="C186" s="27">
        <f>(+'Sales, Listings, Prices'!K193-'Sales, Listings, Prices'!K181)/'Sales, Listings, Prices'!K181</f>
        <v>6.9013112491373362E-4</v>
      </c>
      <c r="D186" s="27">
        <f>(+'Sales, Listings, Prices'!Q193-'Sales, Listings, Prices'!Q181)/'Sales, Listings, Prices'!Q181</f>
        <v>-3.2030749519538757E-3</v>
      </c>
      <c r="E186" s="27">
        <f>+'Sales, Listings, Prices'!E193/'Sales, Listings, Prices'!K193</f>
        <v>1.3103448275862069</v>
      </c>
      <c r="F186" s="27">
        <f>+'Sales, Listings, Prices'!E193/'Sales, Listings, Prices'!Q193</f>
        <v>1.2210796915167095</v>
      </c>
    </row>
    <row r="187" spans="1:6" x14ac:dyDescent="0.2">
      <c r="A187" s="19" t="s">
        <v>169</v>
      </c>
      <c r="B187" s="27">
        <f>(+'Sales, Listings, Prices'!E194-'Sales, Listings, Prices'!E182)/'Sales, Listings, Prices'!E182</f>
        <v>0.10208784726242261</v>
      </c>
      <c r="C187" s="27">
        <f>(+'Sales, Listings, Prices'!K194-'Sales, Listings, Prices'!K182)/'Sales, Listings, Prices'!K182</f>
        <v>6.9230769230769235E-2</v>
      </c>
      <c r="D187" s="27">
        <f>(+'Sales, Listings, Prices'!Q194-'Sales, Listings, Prices'!Q182)/'Sales, Listings, Prices'!Q182</f>
        <v>3.1289111389236547E-2</v>
      </c>
      <c r="E187" s="27">
        <f>+'Sales, Listings, Prices'!E194/'Sales, Listings, Prices'!K194</f>
        <v>1.3073904512753434</v>
      </c>
      <c r="F187" s="27">
        <f>+'Sales, Listings, Prices'!E194/'Sales, Listings, Prices'!Q194</f>
        <v>1.2129854368932038</v>
      </c>
    </row>
    <row r="188" spans="1:6" x14ac:dyDescent="0.2">
      <c r="A188" s="19" t="s">
        <v>170</v>
      </c>
      <c r="B188" s="27">
        <f>(+'Sales, Listings, Prices'!E195-'Sales, Listings, Prices'!E183)/'Sales, Listings, Prices'!E183</f>
        <v>7.8947368421052627E-2</v>
      </c>
      <c r="C188" s="27">
        <f>(+'Sales, Listings, Prices'!K195-'Sales, Listings, Prices'!K183)/'Sales, Listings, Prices'!K183</f>
        <v>6.9703243616287089E-2</v>
      </c>
      <c r="D188" s="27">
        <f>(+'Sales, Listings, Prices'!Q195-'Sales, Listings, Prices'!Q183)/'Sales, Listings, Prices'!Q183</f>
        <v>7.8212290502793297E-2</v>
      </c>
      <c r="E188" s="27">
        <f>+'Sales, Listings, Prices'!E195/'Sales, Listings, Prices'!K195</f>
        <v>1.3225806451612903</v>
      </c>
      <c r="F188" s="27">
        <f>+'Sales, Listings, Prices'!E195/'Sales, Listings, Prices'!Q195</f>
        <v>1.1801957397812319</v>
      </c>
    </row>
    <row r="189" spans="1:6" x14ac:dyDescent="0.2">
      <c r="A189" s="19" t="s">
        <v>171</v>
      </c>
      <c r="B189" s="27">
        <f>(+'Sales, Listings, Prices'!E196-'Sales, Listings, Prices'!E184)/'Sales, Listings, Prices'!E184</f>
        <v>9.375E-2</v>
      </c>
      <c r="C189" s="27">
        <f>(+'Sales, Listings, Prices'!K196-'Sales, Listings, Prices'!K184)/'Sales, Listings, Prices'!K184</f>
        <v>7.0234113712374577E-2</v>
      </c>
      <c r="D189" s="27">
        <f>(+'Sales, Listings, Prices'!Q196-'Sales, Listings, Prices'!Q184)/'Sales, Listings, Prices'!Q184</f>
        <v>6.497341996455995E-2</v>
      </c>
      <c r="E189" s="27">
        <f>+'Sales, Listings, Prices'!E196/'Sales, Listings, Prices'!K196</f>
        <v>1.3125</v>
      </c>
      <c r="F189" s="27">
        <f>+'Sales, Listings, Prices'!E196/'Sales, Listings, Prices'!Q196</f>
        <v>1.1647254575707155</v>
      </c>
    </row>
    <row r="190" spans="1:6" x14ac:dyDescent="0.2">
      <c r="A190" s="19" t="s">
        <v>172</v>
      </c>
      <c r="B190" s="27">
        <f>(+'Sales, Listings, Prices'!E197-'Sales, Listings, Prices'!E185)/'Sales, Listings, Prices'!E185</f>
        <v>8.6846114779075667E-2</v>
      </c>
      <c r="C190" s="27">
        <f>(+'Sales, Listings, Prices'!K197-'Sales, Listings, Prices'!K185)/'Sales, Listings, Prices'!K185</f>
        <v>7.8947368421052627E-2</v>
      </c>
      <c r="D190" s="27">
        <f>(+'Sales, Listings, Prices'!Q197-'Sales, Listings, Prices'!Q185)/'Sales, Listings, Prices'!Q185</f>
        <v>7.5170842824601361E-2</v>
      </c>
      <c r="E190" s="27">
        <f>+'Sales, Listings, Prices'!E197/'Sales, Listings, Prices'!K197</f>
        <v>1.3048780487804879</v>
      </c>
      <c r="F190" s="27">
        <f>+'Sales, Listings, Prices'!E197/'Sales, Listings, Prices'!Q197</f>
        <v>1.1334745762711864</v>
      </c>
    </row>
    <row r="191" spans="1:6" x14ac:dyDescent="0.2">
      <c r="A191" s="19" t="s">
        <v>173</v>
      </c>
      <c r="B191" s="27">
        <f>(+'Sales, Listings, Prices'!E198-'Sales, Listings, Prices'!E186)/'Sales, Listings, Prices'!E186</f>
        <v>0.10526315789473684</v>
      </c>
      <c r="C191" s="27">
        <f>(+'Sales, Listings, Prices'!K198-'Sales, Listings, Prices'!K186)/'Sales, Listings, Prices'!K186</f>
        <v>7.5827814569536425E-2</v>
      </c>
      <c r="D191" s="27">
        <f>(+'Sales, Listings, Prices'!Q198-'Sales, Listings, Prices'!Q186)/'Sales, Listings, Prices'!Q186</f>
        <v>9.6962616822429903E-2</v>
      </c>
      <c r="E191" s="27">
        <f>+'Sales, Listings, Prices'!E198/'Sales, Listings, Prices'!K198</f>
        <v>1.2927054478301017</v>
      </c>
      <c r="F191" s="27">
        <f>+'Sales, Listings, Prices'!E198/'Sales, Listings, Prices'!Q198</f>
        <v>1.1182108626198084</v>
      </c>
    </row>
    <row r="192" spans="1:6" x14ac:dyDescent="0.2">
      <c r="A192" s="19" t="s">
        <v>174</v>
      </c>
      <c r="B192" s="27">
        <f>(+'Sales, Listings, Prices'!E199-'Sales, Listings, Prices'!E187)/'Sales, Listings, Prices'!E187</f>
        <v>7.3033853828366552E-2</v>
      </c>
      <c r="C192" s="27">
        <f>(+'Sales, Listings, Prices'!K199-'Sales, Listings, Prices'!K187)/'Sales, Listings, Prices'!K187</f>
        <v>5.8940397350993379E-2</v>
      </c>
      <c r="D192" s="27">
        <f>(+'Sales, Listings, Prices'!Q199-'Sales, Listings, Prices'!Q187)/'Sales, Listings, Prices'!Q187</f>
        <v>8.002336448598131E-2</v>
      </c>
      <c r="E192" s="27">
        <f>+'Sales, Listings, Prices'!E199/'Sales, Listings, Prices'!K199</f>
        <v>1.2914321450906816</v>
      </c>
      <c r="F192" s="27">
        <f>+'Sales, Listings, Prices'!E199/'Sales, Listings, Prices'!Q199</f>
        <v>1.1168199026500811</v>
      </c>
    </row>
    <row r="193" spans="1:6" x14ac:dyDescent="0.2">
      <c r="A193" s="19" t="s">
        <v>175</v>
      </c>
      <c r="B193" s="27">
        <f>(+'Sales, Listings, Prices'!E200-'Sales, Listings, Prices'!E188)/'Sales, Listings, Prices'!E188</f>
        <v>5.9459459459459463E-2</v>
      </c>
      <c r="C193" s="27">
        <f>(+'Sales, Listings, Prices'!K200-'Sales, Listings, Prices'!K188)/'Sales, Listings, Prices'!K188</f>
        <v>7.1186440677966104E-2</v>
      </c>
      <c r="D193" s="27">
        <f>(+'Sales, Listings, Prices'!Q200-'Sales, Listings, Prices'!Q188)/'Sales, Listings, Prices'!Q188</f>
        <v>7.8644888082274655E-2</v>
      </c>
      <c r="E193" s="27">
        <f>+'Sales, Listings, Prices'!E200/'Sales, Listings, Prices'!K200</f>
        <v>1.240506329113924</v>
      </c>
      <c r="F193" s="27">
        <f>+'Sales, Listings, Prices'!E200/'Sales, Listings, Prices'!Q200</f>
        <v>1.0992708917554683</v>
      </c>
    </row>
    <row r="194" spans="1:6" x14ac:dyDescent="0.2">
      <c r="A194" s="19" t="s">
        <v>176</v>
      </c>
      <c r="B194" s="27">
        <f>(+'Sales, Listings, Prices'!E201-'Sales, Listings, Prices'!E189)/'Sales, Listings, Prices'!E189</f>
        <v>5.2453333333333331E-2</v>
      </c>
      <c r="C194" s="27">
        <f>(+'Sales, Listings, Prices'!K201-'Sales, Listings, Prices'!K189)/'Sales, Listings, Prices'!K189</f>
        <v>6.8965517241379309E-2</v>
      </c>
      <c r="D194" s="27">
        <f>(+'Sales, Listings, Prices'!Q201-'Sales, Listings, Prices'!Q189)/'Sales, Listings, Prices'!Q189</f>
        <v>0.10012437810945274</v>
      </c>
      <c r="E194" s="27">
        <f>+'Sales, Listings, Prices'!E201/'Sales, Listings, Prices'!K201</f>
        <v>1.2731290322580646</v>
      </c>
      <c r="F194" s="27">
        <f>+'Sales, Listings, Prices'!E201/'Sales, Listings, Prices'!Q201</f>
        <v>1.1155172413793104</v>
      </c>
    </row>
    <row r="195" spans="1:6" x14ac:dyDescent="0.2">
      <c r="A195" s="19" t="s">
        <v>177</v>
      </c>
      <c r="B195" s="27">
        <f>(+'Sales, Listings, Prices'!E202-'Sales, Listings, Prices'!E190)/'Sales, Listings, Prices'!E190</f>
        <v>7.2333788262819262E-2</v>
      </c>
      <c r="C195" s="27">
        <f>(+'Sales, Listings, Prices'!K202-'Sales, Listings, Prices'!K190)/'Sales, Listings, Prices'!K190</f>
        <v>8.9655172413793102E-2</v>
      </c>
      <c r="D195" s="27">
        <f>(+'Sales, Listings, Prices'!Q202-'Sales, Listings, Prices'!Q190)/'Sales, Listings, Prices'!Q190</f>
        <v>9.3902439024390244E-2</v>
      </c>
      <c r="E195" s="27">
        <f>+'Sales, Listings, Prices'!E202/'Sales, Listings, Prices'!K202</f>
        <v>1.2531645569620253</v>
      </c>
      <c r="F195" s="27">
        <f>+'Sales, Listings, Prices'!E202/'Sales, Listings, Prices'!Q202</f>
        <v>1.1036789297658862</v>
      </c>
    </row>
    <row r="196" spans="1:6" x14ac:dyDescent="0.2">
      <c r="A196" s="19" t="s">
        <v>178</v>
      </c>
      <c r="B196" s="27">
        <f>(+'Sales, Listings, Prices'!E203-'Sales, Listings, Prices'!E191)/'Sales, Listings, Prices'!E191</f>
        <v>0.11469148936170213</v>
      </c>
      <c r="C196" s="27">
        <f>(+'Sales, Listings, Prices'!K203-'Sales, Listings, Prices'!K191)/'Sales, Listings, Prices'!K191</f>
        <v>7.3333333333333334E-2</v>
      </c>
      <c r="D196" s="27">
        <f>(+'Sales, Listings, Prices'!Q203-'Sales, Listings, Prices'!Q191)/'Sales, Listings, Prices'!Q191</f>
        <v>0.10824108241082411</v>
      </c>
      <c r="E196" s="27">
        <f>+'Sales, Listings, Prices'!E203/'Sales, Listings, Prices'!K203</f>
        <v>1.3016273291925466</v>
      </c>
      <c r="F196" s="27">
        <f>+'Sales, Listings, Prices'!E203/'Sales, Listings, Prices'!Q203</f>
        <v>1.1629411764705881</v>
      </c>
    </row>
    <row r="197" spans="1:6" x14ac:dyDescent="0.2">
      <c r="A197" s="19" t="s">
        <v>179</v>
      </c>
      <c r="B197" s="27">
        <f>(+'Sales, Listings, Prices'!E204-'Sales, Listings, Prices'!E192)/'Sales, Listings, Prices'!E192</f>
        <v>0.12359550561797752</v>
      </c>
      <c r="C197" s="27">
        <f>(+'Sales, Listings, Prices'!K204-'Sales, Listings, Prices'!K192)/'Sales, Listings, Prices'!K192</f>
        <v>7.6086956521739135E-2</v>
      </c>
      <c r="D197" s="27">
        <f>(+'Sales, Listings, Prices'!Q204-'Sales, Listings, Prices'!Q192)/'Sales, Listings, Prices'!Q192</f>
        <v>0.10349288486416559</v>
      </c>
      <c r="E197" s="27">
        <f>+'Sales, Listings, Prices'!E204/'Sales, Listings, Prices'!K204</f>
        <v>1.3468013468013469</v>
      </c>
      <c r="F197" s="27">
        <f>+'Sales, Listings, Prices'!E204/'Sales, Listings, Prices'!Q204</f>
        <v>1.1723329425556859</v>
      </c>
    </row>
    <row r="198" spans="1:6" x14ac:dyDescent="0.2">
      <c r="A198" s="19" t="s">
        <v>180</v>
      </c>
      <c r="B198" s="27">
        <f>(+'Sales, Listings, Prices'!E205-'Sales, Listings, Prices'!E193)/'Sales, Listings, Prices'!E193</f>
        <v>8.2668421052631585E-2</v>
      </c>
      <c r="C198" s="27">
        <f>(+'Sales, Listings, Prices'!K205-'Sales, Listings, Prices'!K193)/'Sales, Listings, Prices'!K193</f>
        <v>6.8965517241379309E-2</v>
      </c>
      <c r="D198" s="27">
        <f>(+'Sales, Listings, Prices'!Q205-'Sales, Listings, Prices'!Q193)/'Sales, Listings, Prices'!Q193</f>
        <v>0.11311053984575835</v>
      </c>
      <c r="E198" s="27">
        <f>+'Sales, Listings, Prices'!E205/'Sales, Listings, Prices'!K205</f>
        <v>1.3271419354838709</v>
      </c>
      <c r="F198" s="27">
        <f>+'Sales, Listings, Prices'!E205/'Sales, Listings, Prices'!Q205</f>
        <v>1.1876847575057736</v>
      </c>
    </row>
    <row r="199" spans="1:6" x14ac:dyDescent="0.2">
      <c r="A199" s="19" t="s">
        <v>181</v>
      </c>
      <c r="B199" s="27">
        <f>(+'Sales, Listings, Prices'!E206-'Sales, Listings, Prices'!E194)/'Sales, Listings, Prices'!E194</f>
        <v>7.8039019509754878E-2</v>
      </c>
      <c r="C199" s="27">
        <f>(+'Sales, Listings, Prices'!K206-'Sales, Listings, Prices'!K194)/'Sales, Listings, Prices'!K194</f>
        <v>6.4610856769130157E-2</v>
      </c>
      <c r="D199" s="27">
        <f>(+'Sales, Listings, Prices'!Q206-'Sales, Listings, Prices'!Q194)/'Sales, Listings, Prices'!Q194</f>
        <v>0.11650485436893204</v>
      </c>
      <c r="E199" s="27">
        <f>+'Sales, Listings, Prices'!E206/'Sales, Listings, Prices'!K206</f>
        <v>1.3238808445806891</v>
      </c>
      <c r="F199" s="27">
        <f>+'Sales, Listings, Prices'!E206/'Sales, Listings, Prices'!Q206</f>
        <v>1.1711956521739131</v>
      </c>
    </row>
    <row r="200" spans="1:6" x14ac:dyDescent="0.2">
      <c r="A200" s="19" t="s">
        <v>182</v>
      </c>
      <c r="B200" s="27">
        <f>(+'Sales, Listings, Prices'!E207-'Sales, Listings, Prices'!E195)/'Sales, Listings, Prices'!E195</f>
        <v>9.7560975609756101E-2</v>
      </c>
      <c r="C200" s="27">
        <f>(+'Sales, Listings, Prices'!K207-'Sales, Listings, Prices'!K195)/'Sales, Listings, Prices'!K195</f>
        <v>9.6774193548387094E-2</v>
      </c>
      <c r="D200" s="27">
        <f>(+'Sales, Listings, Prices'!Q207-'Sales, Listings, Prices'!Q195)/'Sales, Listings, Prices'!Q195</f>
        <v>0.10420264824409903</v>
      </c>
      <c r="E200" s="27">
        <f>+'Sales, Listings, Prices'!E207/'Sales, Listings, Prices'!K207</f>
        <v>1.3235294117647058</v>
      </c>
      <c r="F200" s="27">
        <f>+'Sales, Listings, Prices'!E207/'Sales, Listings, Prices'!Q207</f>
        <v>1.1730969760166841</v>
      </c>
    </row>
    <row r="201" spans="1:6" x14ac:dyDescent="0.2">
      <c r="A201" s="19" t="s">
        <v>183</v>
      </c>
      <c r="B201" s="27">
        <f>(+'Sales, Listings, Prices'!E208-'Sales, Listings, Prices'!E196)/'Sales, Listings, Prices'!E196</f>
        <v>8.5714285714285715E-2</v>
      </c>
      <c r="C201" s="27">
        <f>(+'Sales, Listings, Prices'!K208-'Sales, Listings, Prices'!K196)/'Sales, Listings, Prices'!K196</f>
        <v>9.375E-2</v>
      </c>
      <c r="D201" s="27">
        <f>(+'Sales, Listings, Prices'!Q208-'Sales, Listings, Prices'!Q196)/'Sales, Listings, Prices'!Q196</f>
        <v>0.12645590682196339</v>
      </c>
      <c r="E201" s="27">
        <f>+'Sales, Listings, Prices'!E208/'Sales, Listings, Prices'!K208</f>
        <v>1.3028571428571429</v>
      </c>
      <c r="F201" s="27">
        <f>+'Sales, Listings, Prices'!E208/'Sales, Listings, Prices'!Q208</f>
        <v>1.122599704579025</v>
      </c>
    </row>
    <row r="202" spans="1:6" x14ac:dyDescent="0.2">
      <c r="A202" s="19" t="s">
        <v>184</v>
      </c>
      <c r="B202" s="27">
        <f>(+'Sales, Listings, Prices'!E209-'Sales, Listings, Prices'!E197)/'Sales, Listings, Prices'!E197</f>
        <v>7.429906542056075E-2</v>
      </c>
      <c r="C202" s="27">
        <f>(+'Sales, Listings, Prices'!K209-'Sales, Listings, Prices'!K197)/'Sales, Listings, Prices'!K197</f>
        <v>9.3902439024390244E-2</v>
      </c>
      <c r="D202" s="27">
        <f>(+'Sales, Listings, Prices'!Q209-'Sales, Listings, Prices'!Q197)/'Sales, Listings, Prices'!Q197</f>
        <v>0.13347457627118645</v>
      </c>
      <c r="E202" s="27">
        <f>+'Sales, Listings, Prices'!E209/'Sales, Listings, Prices'!K209</f>
        <v>1.2814938684503903</v>
      </c>
      <c r="F202" s="27">
        <f>+'Sales, Listings, Prices'!E209/'Sales, Listings, Prices'!Q209</f>
        <v>1.0742990654205606</v>
      </c>
    </row>
    <row r="203" spans="1:6" x14ac:dyDescent="0.2">
      <c r="A203" s="19" t="s">
        <v>185</v>
      </c>
      <c r="B203" s="27">
        <f>(+'Sales, Listings, Prices'!E210-'Sales, Listings, Prices'!E198)/'Sales, Listings, Prices'!E198</f>
        <v>6.6666666666666666E-2</v>
      </c>
      <c r="C203" s="27">
        <f>(+'Sales, Listings, Prices'!K210-'Sales, Listings, Prices'!K198)/'Sales, Listings, Prices'!K198</f>
        <v>9.5721760541705142E-2</v>
      </c>
      <c r="D203" s="27">
        <f>(+'Sales, Listings, Prices'!Q210-'Sales, Listings, Prices'!Q198)/'Sales, Listings, Prices'!Q198</f>
        <v>0.13099041533546327</v>
      </c>
      <c r="E203" s="27">
        <f>+'Sales, Listings, Prices'!E210/'Sales, Listings, Prices'!K210</f>
        <v>1.2584269662921348</v>
      </c>
      <c r="F203" s="27">
        <f>+'Sales, Listings, Prices'!E210/'Sales, Listings, Prices'!Q210</f>
        <v>1.0546139359698681</v>
      </c>
    </row>
    <row r="204" spans="1:6" x14ac:dyDescent="0.2">
      <c r="A204" s="19" t="s">
        <v>186</v>
      </c>
      <c r="B204" s="27">
        <f>(+'Sales, Listings, Prices'!E211-'Sales, Listings, Prices'!E199)/'Sales, Listings, Prices'!E199</f>
        <v>5.569007263922518E-2</v>
      </c>
      <c r="C204" s="27">
        <f>(+'Sales, Listings, Prices'!K211-'Sales, Listings, Prices'!K199)/'Sales, Listings, Prices'!K199</f>
        <v>9.443402126328955E-2</v>
      </c>
      <c r="D204" s="27">
        <f>(+'Sales, Listings, Prices'!Q211-'Sales, Listings, Prices'!Q199)/'Sales, Listings, Prices'!Q199</f>
        <v>0.13412655489453759</v>
      </c>
      <c r="E204" s="27">
        <f>+'Sales, Listings, Prices'!E211/'Sales, Listings, Prices'!K211</f>
        <v>1.2457142857142858</v>
      </c>
      <c r="F204" s="27">
        <f>+'Sales, Listings, Prices'!E211/'Sales, Listings, Prices'!Q211</f>
        <v>1.039580352885074</v>
      </c>
    </row>
    <row r="205" spans="1:6" x14ac:dyDescent="0.2">
      <c r="A205" s="19" t="s">
        <v>187</v>
      </c>
      <c r="B205" s="27">
        <f>(+'Sales, Listings, Prices'!E212-'Sales, Listings, Prices'!E200)/'Sales, Listings, Prices'!E200</f>
        <v>0.12244897959183673</v>
      </c>
      <c r="C205" s="27">
        <f>(+'Sales, Listings, Prices'!K212-'Sales, Listings, Prices'!K200)/'Sales, Listings, Prices'!K200</f>
        <v>8.0639240506329118E-2</v>
      </c>
      <c r="D205" s="27">
        <f>(+'Sales, Listings, Prices'!Q212-'Sales, Listings, Prices'!Q200)/'Sales, Listings, Prices'!Q200</f>
        <v>0.11329220415030847</v>
      </c>
      <c r="E205" s="27">
        <f>+'Sales, Listings, Prices'!E212/'Sales, Listings, Prices'!K212</f>
        <v>1.2885012972865335</v>
      </c>
      <c r="F205" s="27">
        <f>+'Sales, Listings, Prices'!E212/'Sales, Listings, Prices'!Q212</f>
        <v>1.1083123425692696</v>
      </c>
    </row>
    <row r="206" spans="1:6" x14ac:dyDescent="0.2">
      <c r="A206" s="19" t="s">
        <v>188</v>
      </c>
      <c r="B206" s="27">
        <f>(+'Sales, Listings, Prices'!E213-'Sales, Listings, Prices'!E201)/'Sales, Listings, Prices'!E201</f>
        <v>9.4053259685306714E-2</v>
      </c>
      <c r="C206" s="27">
        <f>(+'Sales, Listings, Prices'!K213-'Sales, Listings, Prices'!K201)/'Sales, Listings, Prices'!K201</f>
        <v>9.6129032258064517E-2</v>
      </c>
      <c r="D206" s="27">
        <f>(+'Sales, Listings, Prices'!Q213-'Sales, Listings, Prices'!Q201)/'Sales, Listings, Prices'!Q201</f>
        <v>0.11644997173544375</v>
      </c>
      <c r="E206" s="27">
        <f>+'Sales, Listings, Prices'!E213/'Sales, Listings, Prices'!K213</f>
        <v>1.2707180694526192</v>
      </c>
      <c r="F206" s="27">
        <f>+'Sales, Listings, Prices'!E213/'Sales, Listings, Prices'!Q213</f>
        <v>1.0931392405063292</v>
      </c>
    </row>
    <row r="207" spans="1:6" x14ac:dyDescent="0.2">
      <c r="A207" s="19" t="s">
        <v>189</v>
      </c>
      <c r="B207" s="27">
        <f>(+'Sales, Listings, Prices'!E214-'Sales, Listings, Prices'!E202)/'Sales, Listings, Prices'!E202</f>
        <v>9.8484848484848481E-2</v>
      </c>
      <c r="C207" s="27">
        <f>(+'Sales, Listings, Prices'!K214-'Sales, Listings, Prices'!K202)/'Sales, Listings, Prices'!K202</f>
        <v>7.5316455696202531E-2</v>
      </c>
      <c r="D207" s="27">
        <f>(+'Sales, Listings, Prices'!Q214-'Sales, Listings, Prices'!Q202)/'Sales, Listings, Prices'!Q202</f>
        <v>8.9743589743589744E-2</v>
      </c>
      <c r="E207" s="27">
        <f>+'Sales, Listings, Prices'!E214/'Sales, Listings, Prices'!K214</f>
        <v>1.2801648028251913</v>
      </c>
      <c r="F207" s="27">
        <f>+'Sales, Listings, Prices'!E214/'Sales, Listings, Prices'!Q214</f>
        <v>1.1125319693094629</v>
      </c>
    </row>
    <row r="208" spans="1:6" x14ac:dyDescent="0.2">
      <c r="A208" s="19" t="s">
        <v>190</v>
      </c>
      <c r="B208" s="27">
        <f>(+'Sales, Listings, Prices'!E215-'Sales, Listings, Prices'!E203)/'Sales, Listings, Prices'!E203</f>
        <v>7.3190750231435092E-2</v>
      </c>
      <c r="C208" s="27">
        <f>(+'Sales, Listings, Prices'!K215-'Sales, Listings, Prices'!K203)/'Sales, Listings, Prices'!K203</f>
        <v>8.0745341614906832E-2</v>
      </c>
      <c r="D208" s="27">
        <f>(+'Sales, Listings, Prices'!Q215-'Sales, Listings, Prices'!Q203)/'Sales, Listings, Prices'!Q203</f>
        <v>9.7114317425083238E-2</v>
      </c>
      <c r="E208" s="27">
        <f>+'Sales, Listings, Prices'!E215/'Sales, Listings, Prices'!K215</f>
        <v>1.292528735632184</v>
      </c>
      <c r="F208" s="27">
        <f>+'Sales, Listings, Prices'!E215/'Sales, Listings, Prices'!Q215</f>
        <v>1.1375821952453211</v>
      </c>
    </row>
    <row r="209" spans="1:6" x14ac:dyDescent="0.2">
      <c r="A209" s="19" t="s">
        <v>191</v>
      </c>
      <c r="B209" s="27">
        <f>(+'Sales, Listings, Prices'!E216-'Sales, Listings, Prices'!E204)/'Sales, Listings, Prices'!E204</f>
        <v>7.4999999999999997E-2</v>
      </c>
      <c r="C209" s="27">
        <f>(+'Sales, Listings, Prices'!K216-'Sales, Listings, Prices'!K204)/'Sales, Listings, Prices'!K204</f>
        <v>0.10352861952861953</v>
      </c>
      <c r="D209" s="27">
        <f>(+'Sales, Listings, Prices'!Q216-'Sales, Listings, Prices'!Q204)/'Sales, Listings, Prices'!Q204</f>
        <v>0.10140679953106682</v>
      </c>
      <c r="E209" s="27">
        <f>+'Sales, Listings, Prices'!E216/'Sales, Listings, Prices'!K216</f>
        <v>1.3119835971539109</v>
      </c>
      <c r="F209" s="27">
        <f>+'Sales, Listings, Prices'!E216/'Sales, Listings, Prices'!Q216</f>
        <v>1.1442256519425227</v>
      </c>
    </row>
    <row r="210" spans="1:6" x14ac:dyDescent="0.2">
      <c r="A210" s="19" t="s">
        <v>192</v>
      </c>
      <c r="B210" s="27">
        <f>(+'Sales, Listings, Prices'!E217-'Sales, Listings, Prices'!E205)/'Sales, Listings, Prices'!E205</f>
        <v>9.3788738351149939E-2</v>
      </c>
      <c r="C210" s="27">
        <f>(+'Sales, Listings, Prices'!K217-'Sales, Listings, Prices'!K205)/'Sales, Listings, Prices'!K205</f>
        <v>0.11290322580645161</v>
      </c>
      <c r="D210" s="27">
        <f>(+'Sales, Listings, Prices'!Q217-'Sales, Listings, Prices'!Q205)/'Sales, Listings, Prices'!Q205</f>
        <v>8.7759815242494224E-2</v>
      </c>
      <c r="E210" s="27">
        <f>+'Sales, Listings, Prices'!E217/'Sales, Listings, Prices'!K217</f>
        <v>1.3043478260869565</v>
      </c>
      <c r="F210" s="27">
        <f>+'Sales, Listings, Prices'!E217/'Sales, Listings, Prices'!Q217</f>
        <v>1.1942675159235669</v>
      </c>
    </row>
    <row r="211" spans="1:6" x14ac:dyDescent="0.2">
      <c r="A211" s="19" t="s">
        <v>193</v>
      </c>
      <c r="B211" s="27">
        <f>(+'Sales, Listings, Prices'!E218-'Sales, Listings, Prices'!E206)/'Sales, Listings, Prices'!E206</f>
        <v>7.1925754060324823E-2</v>
      </c>
      <c r="C211" s="27">
        <f>(+'Sales, Listings, Prices'!K218-'Sales, Listings, Prices'!K206)/'Sales, Listings, Prices'!K206</f>
        <v>8.7363849145160002E-2</v>
      </c>
      <c r="D211" s="27">
        <f>(+'Sales, Listings, Prices'!Q218-'Sales, Listings, Prices'!Q206)/'Sales, Listings, Prices'!Q206</f>
        <v>6.9021739130434787E-2</v>
      </c>
      <c r="E211" s="27">
        <f>+'Sales, Listings, Prices'!E218/'Sales, Listings, Prices'!K218</f>
        <v>1.3050847457627119</v>
      </c>
      <c r="F211" s="27">
        <f>+'Sales, Listings, Prices'!E218/'Sales, Listings, Prices'!Q218</f>
        <v>1.1743772241992882</v>
      </c>
    </row>
    <row r="212" spans="1:6" x14ac:dyDescent="0.2">
      <c r="A212" s="19" t="s">
        <v>194</v>
      </c>
      <c r="B212" s="27">
        <f>(+'Sales, Listings, Prices'!E219-'Sales, Listings, Prices'!E207)/'Sales, Listings, Prices'!E207</f>
        <v>0.05</v>
      </c>
      <c r="C212" s="27">
        <f>(+'Sales, Listings, Prices'!K219-'Sales, Listings, Prices'!K207)/'Sales, Listings, Prices'!K207</f>
        <v>5.2941176470588235E-2</v>
      </c>
      <c r="D212" s="27">
        <f>(+'Sales, Listings, Prices'!Q219-'Sales, Listings, Prices'!Q207)/'Sales, Listings, Prices'!Q207</f>
        <v>5.0573514077163713E-2</v>
      </c>
      <c r="E212" s="27">
        <f>+'Sales, Listings, Prices'!E219/'Sales, Listings, Prices'!K219</f>
        <v>1.3198324022346368</v>
      </c>
      <c r="F212" s="27">
        <f>+'Sales, Listings, Prices'!E219/'Sales, Listings, Prices'!Q219</f>
        <v>1.1724565756823822</v>
      </c>
    </row>
    <row r="213" spans="1:6" x14ac:dyDescent="0.2">
      <c r="A213" s="19" t="s">
        <v>195</v>
      </c>
      <c r="B213" s="27">
        <f>(+'Sales, Listings, Prices'!E220-'Sales, Listings, Prices'!E208)/'Sales, Listings, Prices'!E208</f>
        <v>7.4561403508771926E-2</v>
      </c>
      <c r="C213" s="27">
        <f>(+'Sales, Listings, Prices'!K220-'Sales, Listings, Prices'!K208)/'Sales, Listings, Prices'!K208</f>
        <v>5.7142857142857141E-2</v>
      </c>
      <c r="D213" s="27">
        <f>(+'Sales, Listings, Prices'!Q220-'Sales, Listings, Prices'!Q208)/'Sales, Listings, Prices'!Q208</f>
        <v>4.3820777941900542E-2</v>
      </c>
      <c r="E213" s="27">
        <f>+'Sales, Listings, Prices'!E220/'Sales, Listings, Prices'!K220</f>
        <v>1.3243243243243243</v>
      </c>
      <c r="F213" s="27">
        <f>+'Sales, Listings, Prices'!E220/'Sales, Listings, Prices'!Q220</f>
        <v>1.1556603773584906</v>
      </c>
    </row>
    <row r="214" spans="1:6" x14ac:dyDescent="0.2">
      <c r="A214" s="19" t="s">
        <v>196</v>
      </c>
      <c r="B214" s="27">
        <f>(+'Sales, Listings, Prices'!E221-'Sales, Listings, Prices'!E209)/'Sales, Listings, Prices'!E209</f>
        <v>8.7429317094388864E-2</v>
      </c>
      <c r="C214" s="27">
        <f>(+'Sales, Listings, Prices'!K221-'Sales, Listings, Prices'!K209)/'Sales, Listings, Prices'!K209</f>
        <v>5.9085841694537344E-2</v>
      </c>
      <c r="D214" s="27">
        <f>(+'Sales, Listings, Prices'!Q221-'Sales, Listings, Prices'!Q209)/'Sales, Listings, Prices'!Q209</f>
        <v>3.7383177570093455E-2</v>
      </c>
      <c r="E214" s="27">
        <f>+'Sales, Listings, Prices'!E221/'Sales, Listings, Prices'!K221</f>
        <v>1.3157894736842106</v>
      </c>
      <c r="F214" s="27">
        <f>+'Sales, Listings, Prices'!E221/'Sales, Listings, Prices'!Q221</f>
        <v>1.1261261261261262</v>
      </c>
    </row>
    <row r="215" spans="1:6" x14ac:dyDescent="0.2">
      <c r="A215" s="19" t="s">
        <v>197</v>
      </c>
      <c r="B215" s="27">
        <f>(+'Sales, Listings, Prices'!E222-'Sales, Listings, Prices'!E210)/'Sales, Listings, Prices'!E210</f>
        <v>0.1015625</v>
      </c>
      <c r="C215" s="27">
        <f>(+'Sales, Listings, Prices'!K222-'Sales, Listings, Prices'!K210)/'Sales, Listings, Prices'!K210</f>
        <v>6.2797752808988763E-2</v>
      </c>
      <c r="D215" s="27">
        <f>(+'Sales, Listings, Prices'!Q222-'Sales, Listings, Prices'!Q210)/'Sales, Listings, Prices'!Q210</f>
        <v>4.3314500941619587E-2</v>
      </c>
      <c r="E215" s="27">
        <f>+'Sales, Listings, Prices'!E222/'Sales, Listings, Prices'!K222</f>
        <v>1.3043271416338051</v>
      </c>
      <c r="F215" s="27">
        <f>+'Sales, Listings, Prices'!E222/'Sales, Listings, Prices'!Q222</f>
        <v>1.1134927797833936</v>
      </c>
    </row>
    <row r="216" spans="1:6" x14ac:dyDescent="0.2">
      <c r="A216" s="19" t="s">
        <v>198</v>
      </c>
      <c r="B216" s="27">
        <f>(+'Sales, Listings, Prices'!E223-'Sales, Listings, Prices'!E211)/'Sales, Listings, Prices'!E211</f>
        <v>0.11582568807339449</v>
      </c>
      <c r="C216" s="27">
        <f>(+'Sales, Listings, Prices'!K223-'Sales, Listings, Prices'!K211)/'Sales, Listings, Prices'!K211</f>
        <v>6.8571428571428575E-2</v>
      </c>
      <c r="D216" s="27">
        <f>(+'Sales, Listings, Prices'!Q223-'Sales, Listings, Prices'!Q211)/'Sales, Listings, Prices'!Q211</f>
        <v>4.1487839771101577E-2</v>
      </c>
      <c r="E216" s="27">
        <f>+'Sales, Listings, Prices'!E223/'Sales, Listings, Prices'!K223</f>
        <v>1.3008021390374331</v>
      </c>
      <c r="F216" s="27">
        <f>+'Sales, Listings, Prices'!E223/'Sales, Listings, Prices'!Q223</f>
        <v>1.1137820512820513</v>
      </c>
    </row>
    <row r="217" spans="1:6" x14ac:dyDescent="0.2">
      <c r="A217" s="19" t="s">
        <v>199</v>
      </c>
      <c r="B217" s="27">
        <f>(+'Sales, Listings, Prices'!E224-'Sales, Listings, Prices'!E212)/'Sales, Listings, Prices'!E212</f>
        <v>7.8409090909090914E-2</v>
      </c>
      <c r="C217" s="27">
        <f>(+'Sales, Listings, Prices'!K224-'Sales, Listings, Prices'!K212)/'Sales, Listings, Prices'!K212</f>
        <v>7.1798806379252789E-2</v>
      </c>
      <c r="D217" s="27">
        <f>(+'Sales, Listings, Prices'!Q224-'Sales, Listings, Prices'!Q212)/'Sales, Listings, Prices'!Q212</f>
        <v>5.3400503778337528E-2</v>
      </c>
      <c r="E217" s="27">
        <f>+'Sales, Listings, Prices'!E224/'Sales, Listings, Prices'!K224</f>
        <v>1.2964480874316939</v>
      </c>
      <c r="F217" s="27">
        <f>+'Sales, Listings, Prices'!E224/'Sales, Listings, Prices'!Q224</f>
        <v>1.134624581539933</v>
      </c>
    </row>
    <row r="218" spans="1:6" x14ac:dyDescent="0.2">
      <c r="A218" s="19" t="s">
        <v>200</v>
      </c>
      <c r="B218" s="27">
        <f>(+'Sales, Listings, Prices'!E225-'Sales, Listings, Prices'!E213)/'Sales, Listings, Prices'!E213</f>
        <v>0.10238773477848027</v>
      </c>
      <c r="C218" s="27">
        <f>(+'Sales, Listings, Prices'!K225-'Sales, Listings, Prices'!K213)/'Sales, Listings, Prices'!K213</f>
        <v>5.94467333725721E-2</v>
      </c>
      <c r="D218" s="27">
        <f>(+'Sales, Listings, Prices'!Q225-'Sales, Listings, Prices'!Q213)/'Sales, Listings, Prices'!Q213</f>
        <v>5.0632911392405063E-2</v>
      </c>
      <c r="E218" s="27">
        <f>+'Sales, Listings, Prices'!E225/'Sales, Listings, Prices'!K225</f>
        <v>1.3222222222222222</v>
      </c>
      <c r="F218" s="27">
        <f>+'Sales, Listings, Prices'!E225/'Sales, Listings, Prices'!Q225</f>
        <v>1.146987951807229</v>
      </c>
    </row>
    <row r="219" spans="1:6" x14ac:dyDescent="0.2">
      <c r="A219" s="19" t="s">
        <v>201</v>
      </c>
      <c r="B219" s="27">
        <f>(+'Sales, Listings, Prices'!E226-'Sales, Listings, Prices'!E214)/'Sales, Listings, Prices'!E214</f>
        <v>0.11264367816091954</v>
      </c>
      <c r="C219" s="27">
        <f>(+'Sales, Listings, Prices'!K226-'Sales, Listings, Prices'!K214)/'Sales, Listings, Prices'!K214</f>
        <v>7.710417892878163E-2</v>
      </c>
      <c r="D219" s="27">
        <f>(+'Sales, Listings, Prices'!Q226-'Sales, Listings, Prices'!Q214)/'Sales, Listings, Prices'!Q214</f>
        <v>5.9846547314578002E-2</v>
      </c>
      <c r="E219" s="27">
        <f>+'Sales, Listings, Prices'!E226/'Sales, Listings, Prices'!K226</f>
        <v>1.3224043715846994</v>
      </c>
      <c r="F219" s="27">
        <f>+'Sales, Listings, Prices'!E226/'Sales, Listings, Prices'!Q226</f>
        <v>1.167953667953668</v>
      </c>
    </row>
    <row r="220" spans="1:6" x14ac:dyDescent="0.2">
      <c r="A220" s="19" t="s">
        <v>202</v>
      </c>
      <c r="B220" s="27">
        <f>(+'Sales, Listings, Prices'!E227-'Sales, Listings, Prices'!E215)/'Sales, Listings, Prices'!E215</f>
        <v>8.9373054690973772E-2</v>
      </c>
      <c r="C220" s="27">
        <f>(+'Sales, Listings, Prices'!K227-'Sales, Listings, Prices'!K215)/'Sales, Listings, Prices'!K215</f>
        <v>9.0919540229885062E-2</v>
      </c>
      <c r="D220" s="27">
        <f>(+'Sales, Listings, Prices'!Q227-'Sales, Listings, Prices'!Q215)/'Sales, Listings, Prices'!Q215</f>
        <v>5.3110773899848251E-2</v>
      </c>
      <c r="E220" s="27">
        <f>+'Sales, Listings, Prices'!E227/'Sales, Listings, Prices'!K227</f>
        <v>1.2906964492677273</v>
      </c>
      <c r="F220" s="27">
        <f>+'Sales, Listings, Prices'!E227/'Sales, Listings, Prices'!Q227</f>
        <v>1.1767531219980787</v>
      </c>
    </row>
    <row r="221" spans="1:6" x14ac:dyDescent="0.2">
      <c r="A221" s="19" t="s">
        <v>203</v>
      </c>
      <c r="B221" s="27">
        <f>(+'Sales, Listings, Prices'!E228-'Sales, Listings, Prices'!E216)/'Sales, Listings, Prices'!E216</f>
        <v>0.10697674418604651</v>
      </c>
      <c r="C221" s="27">
        <f>(+'Sales, Listings, Prices'!K228-'Sales, Listings, Prices'!K216)/'Sales, Listings, Prices'!K216</f>
        <v>8.3149248813112517E-2</v>
      </c>
      <c r="D221" s="27">
        <f>(+'Sales, Listings, Prices'!Q228-'Sales, Listings, Prices'!Q216)/'Sales, Listings, Prices'!Q216</f>
        <v>5.1623203831825441E-2</v>
      </c>
      <c r="E221" s="27">
        <f>+'Sales, Listings, Prices'!E228/'Sales, Listings, Prices'!K228</f>
        <v>1.3408450704225352</v>
      </c>
      <c r="F221" s="27">
        <f>+'Sales, Listings, Prices'!E228/'Sales, Listings, Prices'!Q228</f>
        <v>1.2044534412955465</v>
      </c>
    </row>
    <row r="222" spans="1:6" x14ac:dyDescent="0.2">
      <c r="A222" s="19" t="s">
        <v>204</v>
      </c>
      <c r="B222" s="27">
        <f>(+'Sales, Listings, Prices'!E229-'Sales, Listings, Prices'!E217)/'Sales, Listings, Prices'!E217</f>
        <v>9.3333333333333338E-2</v>
      </c>
      <c r="C222" s="27">
        <f>(+'Sales, Listings, Prices'!K229-'Sales, Listings, Prices'!K217)/'Sales, Listings, Prices'!K217</f>
        <v>7.2463768115942032E-2</v>
      </c>
      <c r="D222" s="27">
        <f>(+'Sales, Listings, Prices'!Q229-'Sales, Listings, Prices'!Q217)/'Sales, Listings, Prices'!Q217</f>
        <v>7.1656050955414011E-2</v>
      </c>
      <c r="E222" s="27">
        <f>+'Sales, Listings, Prices'!E229/'Sales, Listings, Prices'!K229</f>
        <v>1.3297297297297297</v>
      </c>
      <c r="F222" s="27">
        <f>+'Sales, Listings, Prices'!E229/'Sales, Listings, Prices'!Q229</f>
        <v>1.2184249628528974</v>
      </c>
    </row>
    <row r="223" spans="1:6" x14ac:dyDescent="0.2">
      <c r="A223" s="19" t="s">
        <v>205</v>
      </c>
      <c r="B223" s="27">
        <f>(+'Sales, Listings, Prices'!E230-'Sales, Listings, Prices'!E218)/'Sales, Listings, Prices'!E218</f>
        <v>0.1038961038961039</v>
      </c>
      <c r="C223" s="27">
        <f>(+'Sales, Listings, Prices'!K230-'Sales, Listings, Prices'!K218)/'Sales, Listings, Prices'!K218</f>
        <v>7.1796610169491529E-2</v>
      </c>
      <c r="D223" s="27">
        <f>(+'Sales, Listings, Prices'!Q230-'Sales, Listings, Prices'!Q218)/'Sales, Listings, Prices'!Q218</f>
        <v>7.1174377224199295E-2</v>
      </c>
      <c r="E223" s="27">
        <f>+'Sales, Listings, Prices'!E230/'Sales, Listings, Prices'!K230</f>
        <v>1.3441710418116264</v>
      </c>
      <c r="F223" s="27">
        <f>+'Sales, Listings, Prices'!E230/'Sales, Listings, Prices'!Q230</f>
        <v>1.210251542477456</v>
      </c>
    </row>
    <row r="224" spans="1:6" x14ac:dyDescent="0.2">
      <c r="A224" s="19" t="s">
        <v>206</v>
      </c>
      <c r="B224" s="27">
        <f>(+'Sales, Listings, Prices'!E231-'Sales, Listings, Prices'!E219)/'Sales, Listings, Prices'!E219</f>
        <v>0.13417989417989418</v>
      </c>
      <c r="C224" s="27">
        <f>(+'Sales, Listings, Prices'!K231-'Sales, Listings, Prices'!K219)/'Sales, Listings, Prices'!K219</f>
        <v>8.3798882681564241E-2</v>
      </c>
      <c r="D224" s="27">
        <f>(+'Sales, Listings, Prices'!Q231-'Sales, Listings, Prices'!Q219)/'Sales, Listings, Prices'!Q219</f>
        <v>8.535980148883375E-2</v>
      </c>
      <c r="E224" s="27">
        <f>+'Sales, Listings, Prices'!E231/'Sales, Listings, Prices'!K231</f>
        <v>1.3811855670103093</v>
      </c>
      <c r="F224" s="27">
        <f>+'Sales, Listings, Prices'!E231/'Sales, Listings, Prices'!Q231</f>
        <v>1.2251943301326018</v>
      </c>
    </row>
    <row r="225" spans="1:6" x14ac:dyDescent="0.2">
      <c r="A225" s="19" t="s">
        <v>207</v>
      </c>
      <c r="B225" s="27">
        <f>(+'Sales, Listings, Prices'!E232-'Sales, Listings, Prices'!E220)/'Sales, Listings, Prices'!E220</f>
        <v>9.7959183673469383E-2</v>
      </c>
      <c r="C225" s="27">
        <f>(+'Sales, Listings, Prices'!K232-'Sales, Listings, Prices'!K220)/'Sales, Listings, Prices'!K220</f>
        <v>9.45945945945946E-2</v>
      </c>
      <c r="D225" s="27">
        <f>(+'Sales, Listings, Prices'!Q232-'Sales, Listings, Prices'!Q220)/'Sales, Listings, Prices'!Q220</f>
        <v>7.9716981132075468E-2</v>
      </c>
      <c r="E225" s="27">
        <f>+'Sales, Listings, Prices'!E232/'Sales, Listings, Prices'!K232</f>
        <v>1.3283950617283951</v>
      </c>
      <c r="F225" s="27">
        <f>+'Sales, Listings, Prices'!E232/'Sales, Listings, Prices'!Q232</f>
        <v>1.1751856705985146</v>
      </c>
    </row>
    <row r="226" spans="1:6" x14ac:dyDescent="0.2">
      <c r="A226" s="19" t="s">
        <v>208</v>
      </c>
      <c r="B226" s="27">
        <f>(+'Sales, Listings, Prices'!E233-'Sales, Listings, Prices'!E221)/'Sales, Listings, Prices'!E221</f>
        <v>0.08</v>
      </c>
      <c r="C226" s="27">
        <f>(+'Sales, Listings, Prices'!K233-'Sales, Listings, Prices'!K221)/'Sales, Listings, Prices'!K221</f>
        <v>8.4210526315789472E-2</v>
      </c>
      <c r="D226" s="27">
        <f>(+'Sales, Listings, Prices'!Q233-'Sales, Listings, Prices'!Q221)/'Sales, Listings, Prices'!Q221</f>
        <v>6.4414414414414409E-2</v>
      </c>
      <c r="E226" s="27">
        <f>+'Sales, Listings, Prices'!E233/'Sales, Listings, Prices'!K233</f>
        <v>1.3106796116504855</v>
      </c>
      <c r="F226" s="27">
        <f>+'Sales, Listings, Prices'!E233/'Sales, Listings, Prices'!Q233</f>
        <v>1.1426153195090987</v>
      </c>
    </row>
    <row r="227" spans="1:6" x14ac:dyDescent="0.2">
      <c r="A227" s="19" t="s">
        <v>209</v>
      </c>
      <c r="B227" s="27">
        <f>(+'Sales, Listings, Prices'!E234-'Sales, Listings, Prices'!E222)/'Sales, Listings, Prices'!E222</f>
        <v>7.3961499493414393E-2</v>
      </c>
      <c r="C227" s="27">
        <f>(+'Sales, Listings, Prices'!K234-'Sales, Listings, Prices'!K222)/'Sales, Listings, Prices'!K222</f>
        <v>6.7777437122709824E-2</v>
      </c>
      <c r="D227" s="27">
        <f>(+'Sales, Listings, Prices'!Q234-'Sales, Listings, Prices'!Q222)/'Sales, Listings, Prices'!Q222</f>
        <v>4.6028880866425995E-2</v>
      </c>
      <c r="E227" s="27">
        <f>+'Sales, Listings, Prices'!E234/'Sales, Listings, Prices'!K234</f>
        <v>1.3118811881188119</v>
      </c>
      <c r="F227" s="27">
        <f>+'Sales, Listings, Prices'!E234/'Sales, Listings, Prices'!Q234</f>
        <v>1.1432269197584124</v>
      </c>
    </row>
    <row r="228" spans="1:6" x14ac:dyDescent="0.2">
      <c r="A228" s="19" t="s">
        <v>210</v>
      </c>
      <c r="B228" s="27">
        <f>(+'Sales, Listings, Prices'!E235-'Sales, Listings, Prices'!E223)/'Sales, Listings, Prices'!E223</f>
        <v>6.8859198355601239E-2</v>
      </c>
      <c r="C228" s="27">
        <f>(+'Sales, Listings, Prices'!K235-'Sales, Listings, Prices'!K223)/'Sales, Listings, Prices'!K223</f>
        <v>6.9518716577540107E-2</v>
      </c>
      <c r="D228" s="27">
        <f>(+'Sales, Listings, Prices'!Q235-'Sales, Listings, Prices'!Q223)/'Sales, Listings, Prices'!Q223</f>
        <v>4.6245421245421248E-2</v>
      </c>
      <c r="E228" s="27">
        <f>+'Sales, Listings, Prices'!E235/'Sales, Listings, Prices'!K235</f>
        <v>1.3</v>
      </c>
      <c r="F228" s="27">
        <f>+'Sales, Listings, Prices'!E235/'Sales, Listings, Prices'!Q235</f>
        <v>1.1378555798687089</v>
      </c>
    </row>
    <row r="229" spans="1:6" x14ac:dyDescent="0.2">
      <c r="A229" s="19" t="s">
        <v>211</v>
      </c>
      <c r="B229" s="27">
        <f>(+'Sales, Listings, Prices'!E236-'Sales, Listings, Prices'!E224)/'Sales, Listings, Prices'!E224</f>
        <v>6.6385669125395147E-2</v>
      </c>
      <c r="C229" s="27">
        <f>(+'Sales, Listings, Prices'!K236-'Sales, Listings, Prices'!K224)/'Sales, Listings, Prices'!K224</f>
        <v>6.5573770491803282E-2</v>
      </c>
      <c r="D229" s="27">
        <f>(+'Sales, Listings, Prices'!Q236-'Sales, Listings, Prices'!Q224)/'Sales, Listings, Prices'!Q224</f>
        <v>6.0258249641319941E-2</v>
      </c>
      <c r="E229" s="27">
        <f>+'Sales, Listings, Prices'!E236/'Sales, Listings, Prices'!K236</f>
        <v>1.2974358974358975</v>
      </c>
      <c r="F229" s="27">
        <f>+'Sales, Listings, Prices'!E236/'Sales, Listings, Prices'!Q236</f>
        <v>1.1411817771763644</v>
      </c>
    </row>
    <row r="230" spans="1:6" x14ac:dyDescent="0.2">
      <c r="A230" s="19" t="s">
        <v>212</v>
      </c>
      <c r="B230" s="27">
        <f>(+'Sales, Listings, Prices'!E237-'Sales, Listings, Prices'!E225)/'Sales, Listings, Prices'!E225</f>
        <v>6.9298319327731089E-2</v>
      </c>
      <c r="C230" s="27">
        <f>(+'Sales, Listings, Prices'!K237-'Sales, Listings, Prices'!K225)/'Sales, Listings, Prices'!K225</f>
        <v>6.1111111111111109E-2</v>
      </c>
      <c r="D230" s="27">
        <f>(+'Sales, Listings, Prices'!Q237-'Sales, Listings, Prices'!Q225)/'Sales, Listings, Prices'!Q225</f>
        <v>5.5903614457831326E-2</v>
      </c>
      <c r="E230" s="27">
        <f>+'Sales, Listings, Prices'!E237/'Sales, Listings, Prices'!K237</f>
        <v>1.3324240837696335</v>
      </c>
      <c r="F230" s="27">
        <f>+'Sales, Listings, Prices'!E237/'Sales, Listings, Prices'!Q237</f>
        <v>1.1615381104518485</v>
      </c>
    </row>
    <row r="231" spans="1:6" x14ac:dyDescent="0.2">
      <c r="A231" s="19" t="s">
        <v>213</v>
      </c>
      <c r="B231" s="27">
        <f>(+'Sales, Listings, Prices'!E238-'Sales, Listings, Prices'!E226)/'Sales, Listings, Prices'!E226</f>
        <v>0.1140495867768595</v>
      </c>
      <c r="C231" s="27">
        <f>(+'Sales, Listings, Prices'!K238-'Sales, Listings, Prices'!K226)/'Sales, Listings, Prices'!K226</f>
        <v>5.0546448087431695E-2</v>
      </c>
      <c r="D231" s="27">
        <f>(+'Sales, Listings, Prices'!Q238-'Sales, Listings, Prices'!Q226)/'Sales, Listings, Prices'!Q226</f>
        <v>6.1776061776061778E-2</v>
      </c>
      <c r="E231" s="27">
        <f>+'Sales, Listings, Prices'!E238/'Sales, Listings, Prices'!K238</f>
        <v>1.4023407022106631</v>
      </c>
      <c r="F231" s="27">
        <f>+'Sales, Listings, Prices'!E238/'Sales, Listings, Prices'!Q238</f>
        <v>1.2254545454545454</v>
      </c>
    </row>
    <row r="232" spans="1:6" x14ac:dyDescent="0.2">
      <c r="A232" s="19" t="s">
        <v>214</v>
      </c>
      <c r="B232" s="27">
        <f>(+'Sales, Listings, Prices'!E239-'Sales, Listings, Prices'!E227)/'Sales, Listings, Prices'!E227</f>
        <v>0.10204081632653061</v>
      </c>
      <c r="C232" s="27">
        <f>(+'Sales, Listings, Prices'!K239-'Sales, Listings, Prices'!K227)/'Sales, Listings, Prices'!K227</f>
        <v>5.3629754504267199E-2</v>
      </c>
      <c r="D232" s="27">
        <f>(+'Sales, Listings, Prices'!Q239-'Sales, Listings, Prices'!Q227)/'Sales, Listings, Prices'!Q227</f>
        <v>7.2046109510086456E-2</v>
      </c>
      <c r="E232" s="27">
        <f>+'Sales, Listings, Prices'!E239/'Sales, Listings, Prices'!K239</f>
        <v>1.35</v>
      </c>
      <c r="F232" s="27">
        <f>+'Sales, Listings, Prices'!E239/'Sales, Listings, Prices'!Q239</f>
        <v>1.2096774193548387</v>
      </c>
    </row>
    <row r="233" spans="1:6" x14ac:dyDescent="0.2">
      <c r="A233" s="19" t="s">
        <v>215</v>
      </c>
      <c r="B233" s="27">
        <f>(+'Sales, Listings, Prices'!E240-'Sales, Listings, Prices'!E228)/'Sales, Listings, Prices'!E228</f>
        <v>6.7226890756302518E-2</v>
      </c>
      <c r="C233" s="27">
        <f>(+'Sales, Listings, Prices'!K240-'Sales, Listings, Prices'!K228)/'Sales, Listings, Prices'!K228</f>
        <v>6.4788732394366194E-2</v>
      </c>
      <c r="D233" s="27">
        <f>(+'Sales, Listings, Prices'!Q240-'Sales, Listings, Prices'!Q228)/'Sales, Listings, Prices'!Q228</f>
        <v>8.1477732793522273E-2</v>
      </c>
      <c r="E233" s="27">
        <f>+'Sales, Listings, Prices'!E240/'Sales, Listings, Prices'!K240</f>
        <v>1.343915343915344</v>
      </c>
      <c r="F233" s="27">
        <f>+'Sales, Listings, Prices'!E240/'Sales, Listings, Prices'!Q240</f>
        <v>1.188582124473561</v>
      </c>
    </row>
    <row r="234" spans="1:6" x14ac:dyDescent="0.2">
      <c r="A234" s="19" t="s">
        <v>216</v>
      </c>
      <c r="B234" s="27">
        <f>(+'Sales, Listings, Prices'!E241-'Sales, Listings, Prices'!E229)/'Sales, Listings, Prices'!E229</f>
        <v>7.3170731707317069E-2</v>
      </c>
      <c r="C234" s="27">
        <f>(+'Sales, Listings, Prices'!K241-'Sales, Listings, Prices'!K229)/'Sales, Listings, Prices'!K229</f>
        <v>5.3513513513513515E-2</v>
      </c>
      <c r="D234" s="27">
        <f>(+'Sales, Listings, Prices'!Q241-'Sales, Listings, Prices'!Q229)/'Sales, Listings, Prices'!Q229</f>
        <v>5.0520059435364043E-2</v>
      </c>
      <c r="E234" s="27">
        <f>+'Sales, Listings, Prices'!E241/'Sales, Listings, Prices'!K241</f>
        <v>1.3545407901487942</v>
      </c>
      <c r="F234" s="27">
        <f>+'Sales, Listings, Prices'!E241/'Sales, Listings, Prices'!Q241</f>
        <v>1.2446958981612446</v>
      </c>
    </row>
    <row r="235" spans="1:6" x14ac:dyDescent="0.2">
      <c r="A235" s="19" t="s">
        <v>217</v>
      </c>
      <c r="B235" s="27">
        <f>(+'Sales, Listings, Prices'!E242-'Sales, Listings, Prices'!E230)/'Sales, Listings, Prices'!E230</f>
        <v>7.8431372549019607E-2</v>
      </c>
      <c r="C235" s="27">
        <f>(+'Sales, Listings, Prices'!K242-'Sales, Listings, Prices'!K230)/'Sales, Listings, Prices'!K230</f>
        <v>6.2158685980559597E-2</v>
      </c>
      <c r="D235" s="27">
        <f>(+'Sales, Listings, Prices'!Q242-'Sales, Listings, Prices'!Q230)/'Sales, Listings, Prices'!Q230</f>
        <v>5.0783103939250118E-2</v>
      </c>
      <c r="E235" s="27">
        <f>+'Sales, Listings, Prices'!E242/'Sales, Listings, Prices'!K242</f>
        <v>1.3647642679900744</v>
      </c>
      <c r="F235" s="27">
        <f>+'Sales, Listings, Prices'!E242/'Sales, Listings, Prices'!Q242</f>
        <v>1.2420957542908762</v>
      </c>
    </row>
    <row r="236" spans="1:6" x14ac:dyDescent="0.2">
      <c r="A236" s="19" t="s">
        <v>218</v>
      </c>
      <c r="B236" s="27">
        <f>(+'Sales, Listings, Prices'!E243-'Sales, Listings, Prices'!E231)/'Sales, Listings, Prices'!E231</f>
        <v>6.3444672513528644E-2</v>
      </c>
      <c r="C236" s="27">
        <f>(+'Sales, Listings, Prices'!K243-'Sales, Listings, Prices'!K231)/'Sales, Listings, Prices'!K231</f>
        <v>5.9278350515463915E-2</v>
      </c>
      <c r="D236" s="27">
        <f>(+'Sales, Listings, Prices'!Q243-'Sales, Listings, Prices'!Q231)/'Sales, Listings, Prices'!Q231</f>
        <v>5.5784179240969366E-2</v>
      </c>
      <c r="E236" s="27">
        <f>+'Sales, Listings, Prices'!E243/'Sales, Listings, Prices'!K243</f>
        <v>1.38661800486618</v>
      </c>
      <c r="F236" s="27">
        <f>+'Sales, Listings, Prices'!E243/'Sales, Listings, Prices'!Q243</f>
        <v>1.2340840190558684</v>
      </c>
    </row>
    <row r="237" spans="1:6" x14ac:dyDescent="0.2">
      <c r="A237" s="19" t="s">
        <v>219</v>
      </c>
      <c r="B237" s="27">
        <f>(+'Sales, Listings, Prices'!E244-'Sales, Listings, Prices'!E232)/'Sales, Listings, Prices'!E232</f>
        <v>5.5762081784386616E-2</v>
      </c>
      <c r="C237" s="27">
        <f>(+'Sales, Listings, Prices'!K244-'Sales, Listings, Prices'!K232)/'Sales, Listings, Prices'!K232</f>
        <v>6.1728395061728392E-2</v>
      </c>
      <c r="D237" s="27">
        <f>(+'Sales, Listings, Prices'!Q244-'Sales, Listings, Prices'!Q232)/'Sales, Listings, Prices'!Q232</f>
        <v>4.3687199650502405E-2</v>
      </c>
      <c r="E237" s="27">
        <f>+'Sales, Listings, Prices'!E244/'Sales, Listings, Prices'!K244</f>
        <v>1.3209302325581396</v>
      </c>
      <c r="F237" s="27">
        <f>+'Sales, Listings, Prices'!E244/'Sales, Listings, Prices'!Q244</f>
        <v>1.1887819171201339</v>
      </c>
    </row>
    <row r="238" spans="1:6" x14ac:dyDescent="0.2">
      <c r="A238" s="19" t="s">
        <v>220</v>
      </c>
      <c r="B238" s="27">
        <f>(+'Sales, Listings, Prices'!E245-'Sales, Listings, Prices'!E233)/'Sales, Listings, Prices'!E233</f>
        <v>8.0555555555555561E-2</v>
      </c>
      <c r="C238" s="27">
        <f>(+'Sales, Listings, Prices'!K245-'Sales, Listings, Prices'!K233)/'Sales, Listings, Prices'!K233</f>
        <v>6.7961165048543687E-2</v>
      </c>
      <c r="D238" s="27">
        <f>(+'Sales, Listings, Prices'!Q245-'Sales, Listings, Prices'!Q233)/'Sales, Listings, Prices'!Q233</f>
        <v>4.7820567075751164E-2</v>
      </c>
      <c r="E238" s="27">
        <f>+'Sales, Listings, Prices'!E245/'Sales, Listings, Prices'!K245</f>
        <v>1.3261363636363637</v>
      </c>
      <c r="F238" s="27">
        <f>+'Sales, Listings, Prices'!E245/'Sales, Listings, Prices'!Q245</f>
        <v>1.1783117932148628</v>
      </c>
    </row>
    <row r="239" spans="1:6" x14ac:dyDescent="0.2">
      <c r="A239" s="19" t="s">
        <v>221</v>
      </c>
      <c r="B239" s="27">
        <f>(+'Sales, Listings, Prices'!E246-'Sales, Listings, Prices'!E234)/'Sales, Listings, Prices'!E234</f>
        <v>6.2075471698113206E-2</v>
      </c>
      <c r="C239" s="27">
        <f>(+'Sales, Listings, Prices'!K246-'Sales, Listings, Prices'!K234)/'Sales, Listings, Prices'!K234</f>
        <v>6.9306930693069313E-2</v>
      </c>
      <c r="D239" s="27">
        <f>(+'Sales, Listings, Prices'!Q246-'Sales, Listings, Prices'!Q234)/'Sales, Listings, Prices'!Q234</f>
        <v>4.9180327868852458E-2</v>
      </c>
      <c r="E239" s="27">
        <f>+'Sales, Listings, Prices'!E246/'Sales, Listings, Prices'!K246</f>
        <v>1.3030092592592593</v>
      </c>
      <c r="F239" s="27">
        <f>+'Sales, Listings, Prices'!E246/'Sales, Listings, Prices'!Q246</f>
        <v>1.1572779605263157</v>
      </c>
    </row>
    <row r="240" spans="1:6" x14ac:dyDescent="0.2">
      <c r="A240" s="19" t="s">
        <v>222</v>
      </c>
      <c r="B240" s="27">
        <f>(+'Sales, Listings, Prices'!E247-'Sales, Listings, Prices'!E235)/'Sales, Listings, Prices'!E235</f>
        <v>9.3269230769230771E-2</v>
      </c>
      <c r="C240" s="27">
        <f>(+'Sales, Listings, Prices'!K247-'Sales, Listings, Prices'!K235)/'Sales, Listings, Prices'!K235</f>
        <v>7.4999999999999997E-2</v>
      </c>
      <c r="D240" s="27">
        <f>(+'Sales, Listings, Prices'!Q247-'Sales, Listings, Prices'!Q235)/'Sales, Listings, Prices'!Q235</f>
        <v>5.0328227571115977E-2</v>
      </c>
      <c r="E240" s="27">
        <f>+'Sales, Listings, Prices'!E247/'Sales, Listings, Prices'!K247</f>
        <v>1.3220930232558139</v>
      </c>
      <c r="F240" s="27">
        <f>+'Sales, Listings, Prices'!E247/'Sales, Listings, Prices'!Q247</f>
        <v>1.184375</v>
      </c>
    </row>
    <row r="241" spans="1:6" x14ac:dyDescent="0.2">
      <c r="A241" s="19" t="s">
        <v>223</v>
      </c>
      <c r="B241" s="27">
        <f>(+'Sales, Listings, Prices'!E248-'Sales, Listings, Prices'!E236)/'Sales, Listings, Prices'!E236</f>
        <v>7.5098814229249009E-2</v>
      </c>
      <c r="C241" s="27">
        <f>(+'Sales, Listings, Prices'!K248-'Sales, Listings, Prices'!K236)/'Sales, Listings, Prices'!K236</f>
        <v>7.6923076923076927E-2</v>
      </c>
      <c r="D241" s="27">
        <f>(+'Sales, Listings, Prices'!Q248-'Sales, Listings, Prices'!Q236)/'Sales, Listings, Prices'!Q236</f>
        <v>6.0893098782138028E-2</v>
      </c>
      <c r="E241" s="27">
        <f>+'Sales, Listings, Prices'!E248/'Sales, Listings, Prices'!K248</f>
        <v>1.2952380952380953</v>
      </c>
      <c r="F241" s="27">
        <f>+'Sales, Listings, Prices'!E248/'Sales, Listings, Prices'!Q248</f>
        <v>1.1564625850340136</v>
      </c>
    </row>
    <row r="242" spans="1:6" x14ac:dyDescent="0.2">
      <c r="A242" s="19" t="s">
        <v>224</v>
      </c>
      <c r="B242" s="27">
        <f>(+'Sales, Listings, Prices'!E249-'Sales, Listings, Prices'!E237)/'Sales, Listings, Prices'!E237</f>
        <v>8.0579819484229431E-2</v>
      </c>
      <c r="C242" s="27">
        <f>(+'Sales, Listings, Prices'!K249-'Sales, Listings, Prices'!K237)/'Sales, Listings, Prices'!K237</f>
        <v>9.9188481675392667E-2</v>
      </c>
      <c r="D242" s="27">
        <f>(+'Sales, Listings, Prices'!Q249-'Sales, Listings, Prices'!Q237)/'Sales, Listings, Prices'!Q237</f>
        <v>6.8461889548151522E-2</v>
      </c>
      <c r="E242" s="27">
        <f>+'Sales, Listings, Prices'!E249/'Sales, Listings, Prices'!K249</f>
        <v>1.3098668698944962</v>
      </c>
      <c r="F242" s="27">
        <f>+'Sales, Listings, Prices'!E249/'Sales, Listings, Prices'!Q249</f>
        <v>1.1747116616830415</v>
      </c>
    </row>
    <row r="243" spans="1:6" x14ac:dyDescent="0.2">
      <c r="A243" s="19" t="s">
        <v>225</v>
      </c>
      <c r="B243" s="27">
        <f>(+'Sales, Listings, Prices'!E250-'Sales, Listings, Prices'!E238)/'Sales, Listings, Prices'!E238</f>
        <v>5.8976261127596442E-2</v>
      </c>
      <c r="C243" s="27">
        <f>(+'Sales, Listings, Prices'!K250-'Sales, Listings, Prices'!K238)/'Sales, Listings, Prices'!K238</f>
        <v>0.1152145643693108</v>
      </c>
      <c r="D243" s="27">
        <f>(+'Sales, Listings, Prices'!Q250-'Sales, Listings, Prices'!Q238)/'Sales, Listings, Prices'!Q238</f>
        <v>6.545454545454546E-2</v>
      </c>
      <c r="E243" s="27">
        <f>+'Sales, Listings, Prices'!E250/'Sales, Listings, Prices'!K250</f>
        <v>1.3316231343283582</v>
      </c>
      <c r="F243" s="27">
        <f>+'Sales, Listings, Prices'!E250/'Sales, Listings, Prices'!Q250</f>
        <v>1.2180034129692834</v>
      </c>
    </row>
    <row r="244" spans="1:6" x14ac:dyDescent="0.2">
      <c r="A244" s="19" t="s">
        <v>226</v>
      </c>
      <c r="B244" s="27">
        <f>(+'Sales, Listings, Prices'!E251-'Sales, Listings, Prices'!E239)/'Sales, Listings, Prices'!E239</f>
        <v>6.2944444444444442E-2</v>
      </c>
      <c r="C244" s="27">
        <f>(+'Sales, Listings, Prices'!K251-'Sales, Listings, Prices'!K239)/'Sales, Listings, Prices'!K239</f>
        <v>8.5000000000000006E-2</v>
      </c>
      <c r="D244" s="27">
        <f>(+'Sales, Listings, Prices'!Q251-'Sales, Listings, Prices'!Q239)/'Sales, Listings, Prices'!Q239</f>
        <v>4.5250896057347667E-2</v>
      </c>
      <c r="E244" s="27">
        <f>+'Sales, Listings, Prices'!E251/'Sales, Listings, Prices'!K251</f>
        <v>1.322557603686636</v>
      </c>
      <c r="F244" s="27">
        <f>+'Sales, Listings, Prices'!E251/'Sales, Listings, Prices'!Q251</f>
        <v>1.2301543077582511</v>
      </c>
    </row>
    <row r="245" spans="1:6" x14ac:dyDescent="0.2">
      <c r="A245" s="19" t="s">
        <v>227</v>
      </c>
      <c r="B245" s="27">
        <f>(+'Sales, Listings, Prices'!E252-'Sales, Listings, Prices'!E240)/'Sales, Listings, Prices'!E240</f>
        <v>8.3070866141732286E-2</v>
      </c>
      <c r="C245" s="27">
        <f>(+'Sales, Listings, Prices'!K252-'Sales, Listings, Prices'!K240)/'Sales, Listings, Prices'!K240</f>
        <v>7.407407407407407E-2</v>
      </c>
      <c r="D245" s="27">
        <f>(+'Sales, Listings, Prices'!Q252-'Sales, Listings, Prices'!Q240)/'Sales, Listings, Prices'!Q240</f>
        <v>6.3640617688348153E-2</v>
      </c>
      <c r="E245" s="27">
        <f>+'Sales, Listings, Prices'!E252/'Sales, Listings, Prices'!K252</f>
        <v>1.3551724137931034</v>
      </c>
      <c r="F245" s="27">
        <f>+'Sales, Listings, Prices'!E252/'Sales, Listings, Prices'!Q252</f>
        <v>1.2102947646282447</v>
      </c>
    </row>
    <row r="246" spans="1:6" x14ac:dyDescent="0.2">
      <c r="A246" s="19" t="s">
        <v>228</v>
      </c>
      <c r="B246" s="27">
        <f>(+'Sales, Listings, Prices'!E253-'Sales, Listings, Prices'!E241)/'Sales, Listings, Prices'!E241</f>
        <v>7.9545454545454544E-2</v>
      </c>
      <c r="C246" s="27">
        <f>(+'Sales, Listings, Prices'!K253-'Sales, Listings, Prices'!K241)/'Sales, Listings, Prices'!K241</f>
        <v>0.10030785017957927</v>
      </c>
      <c r="D246" s="27">
        <f>(+'Sales, Listings, Prices'!Q253-'Sales, Listings, Prices'!Q241)/'Sales, Listings, Prices'!Q241</f>
        <v>7.590759075907591E-2</v>
      </c>
      <c r="E246" s="27">
        <f>+'Sales, Listings, Prices'!E253/'Sales, Listings, Prices'!K253</f>
        <v>1.3289811144788994</v>
      </c>
      <c r="F246" s="27">
        <f>+'Sales, Listings, Prices'!E253/'Sales, Listings, Prices'!Q253</f>
        <v>1.2489044697633656</v>
      </c>
    </row>
    <row r="247" spans="1:6" x14ac:dyDescent="0.2">
      <c r="A247" s="19" t="s">
        <v>229</v>
      </c>
      <c r="B247" s="27">
        <f>(+'Sales, Listings, Prices'!E254-'Sales, Listings, Prices'!E242)/'Sales, Listings, Prices'!E242</f>
        <v>6.1818181818181821E-2</v>
      </c>
      <c r="C247" s="27">
        <f>(+'Sales, Listings, Prices'!K254-'Sales, Listings, Prices'!K242)/'Sales, Listings, Prices'!K242</f>
        <v>8.220843672456575E-2</v>
      </c>
      <c r="D247" s="27">
        <f>(+'Sales, Listings, Prices'!Q254-'Sales, Listings, Prices'!Q242)/'Sales, Listings, Prices'!Q242</f>
        <v>6.8654019873532063E-2</v>
      </c>
      <c r="E247" s="27">
        <f>+'Sales, Listings, Prices'!E254/'Sales, Listings, Prices'!K254</f>
        <v>1.3390502831724487</v>
      </c>
      <c r="F247" s="27">
        <f>+'Sales, Listings, Prices'!E254/'Sales, Listings, Prices'!Q254</f>
        <v>1.2341504649196957</v>
      </c>
    </row>
    <row r="248" spans="1:6" x14ac:dyDescent="0.2">
      <c r="A248" s="19" t="s">
        <v>230</v>
      </c>
      <c r="B248" s="27">
        <f>(+'Sales, Listings, Prices'!E255-'Sales, Listings, Prices'!E243)/'Sales, Listings, Prices'!E243</f>
        <v>5.2465344797332863E-2</v>
      </c>
      <c r="C248" s="27">
        <f>(+'Sales, Listings, Prices'!K255-'Sales, Listings, Prices'!K243)/'Sales, Listings, Prices'!K243</f>
        <v>8.5158150851581502E-2</v>
      </c>
      <c r="D248" s="27">
        <f>(+'Sales, Listings, Prices'!Q255-'Sales, Listings, Prices'!Q243)/'Sales, Listings, Prices'!Q243</f>
        <v>6.1065396275443912E-2</v>
      </c>
      <c r="E248" s="27">
        <f>+'Sales, Listings, Prices'!E255/'Sales, Listings, Prices'!K255</f>
        <v>1.3448430493273542</v>
      </c>
      <c r="F248" s="27">
        <f>+'Sales, Listings, Prices'!E255/'Sales, Listings, Prices'!Q255</f>
        <v>1.2240816326530612</v>
      </c>
    </row>
    <row r="249" spans="1:6" x14ac:dyDescent="0.2">
      <c r="A249" s="19" t="s">
        <v>231</v>
      </c>
      <c r="B249" s="27">
        <f>(+'Sales, Listings, Prices'!E256-'Sales, Listings, Prices'!E244)/'Sales, Listings, Prices'!E244</f>
        <v>6.6901408450704219E-2</v>
      </c>
      <c r="C249" s="27">
        <f>(+'Sales, Listings, Prices'!K256-'Sales, Listings, Prices'!K244)/'Sales, Listings, Prices'!K244</f>
        <v>6.5116279069767441E-2</v>
      </c>
      <c r="D249" s="27">
        <f>(+'Sales, Listings, Prices'!Q256-'Sales, Listings, Prices'!Q244)/'Sales, Listings, Prices'!Q244</f>
        <v>5.6927584763499371E-2</v>
      </c>
      <c r="E249" s="27">
        <f>+'Sales, Listings, Prices'!E256/'Sales, Listings, Prices'!K256</f>
        <v>1.3231441048034935</v>
      </c>
      <c r="F249" s="27">
        <f>+'Sales, Listings, Prices'!E256/'Sales, Listings, Prices'!Q256</f>
        <v>1.2</v>
      </c>
    </row>
    <row r="250" spans="1:6" x14ac:dyDescent="0.2">
      <c r="A250" s="19" t="s">
        <v>232</v>
      </c>
      <c r="B250" s="27">
        <f>(+'Sales, Listings, Prices'!E257-'Sales, Listings, Prices'!E245)/'Sales, Listings, Prices'!E245</f>
        <v>4.5415595544130251E-2</v>
      </c>
      <c r="C250" s="27">
        <f>(+'Sales, Listings, Prices'!K257-'Sales, Listings, Prices'!K245)/'Sales, Listings, Prices'!K245</f>
        <v>0.05</v>
      </c>
      <c r="D250" s="27">
        <f>(+'Sales, Listings, Prices'!Q257-'Sales, Listings, Prices'!Q245)/'Sales, Listings, Prices'!Q245</f>
        <v>6.3408723747980608E-2</v>
      </c>
      <c r="E250" s="27">
        <f>+'Sales, Listings, Prices'!E257/'Sales, Listings, Prices'!K257</f>
        <v>1.3203463203463204</v>
      </c>
      <c r="F250" s="27">
        <f>+'Sales, Listings, Prices'!E257/'Sales, Listings, Prices'!Q257</f>
        <v>1.1583744777819978</v>
      </c>
    </row>
    <row r="251" spans="1:6" x14ac:dyDescent="0.2">
      <c r="A251" s="19" t="s">
        <v>233</v>
      </c>
      <c r="B251" s="27">
        <f>(+'Sales, Listings, Prices'!E258-'Sales, Listings, Prices'!E246)/'Sales, Listings, Prices'!E246</f>
        <v>4.7788239474151714E-2</v>
      </c>
      <c r="C251" s="27">
        <f>(+'Sales, Listings, Prices'!K258-'Sales, Listings, Prices'!K246)/'Sales, Listings, Prices'!K246</f>
        <v>4.9074074074074076E-2</v>
      </c>
      <c r="D251" s="27">
        <f>(+'Sales, Listings, Prices'!Q258-'Sales, Listings, Prices'!Q246)/'Sales, Listings, Prices'!Q246</f>
        <v>6.1266447368421052E-2</v>
      </c>
      <c r="E251" s="27">
        <f>+'Sales, Listings, Prices'!E258/'Sales, Listings, Prices'!K258</f>
        <v>1.3014121800529568</v>
      </c>
      <c r="F251" s="27">
        <f>+'Sales, Listings, Prices'!E258/'Sales, Listings, Prices'!Q258</f>
        <v>1.1425803951956606</v>
      </c>
    </row>
    <row r="252" spans="1:6" x14ac:dyDescent="0.2">
      <c r="A252" s="19" t="s">
        <v>234</v>
      </c>
      <c r="B252" s="27">
        <f>(+'Sales, Listings, Prices'!E259-'Sales, Listings, Prices'!E247)/'Sales, Listings, Prices'!E247</f>
        <v>3.0782761653474055E-2</v>
      </c>
      <c r="C252" s="27">
        <f>(+'Sales, Listings, Prices'!K259-'Sales, Listings, Prices'!K247)/'Sales, Listings, Prices'!K247</f>
        <v>5.5813953488372092E-2</v>
      </c>
      <c r="D252" s="27">
        <f>(+'Sales, Listings, Prices'!Q259-'Sales, Listings, Prices'!Q247)/'Sales, Listings, Prices'!Q247</f>
        <v>5.4583333333333331E-2</v>
      </c>
      <c r="E252" s="27">
        <f>+'Sales, Listings, Prices'!E259/'Sales, Listings, Prices'!K259</f>
        <v>1.2907488986784141</v>
      </c>
      <c r="F252" s="27">
        <f>+'Sales, Listings, Prices'!E259/'Sales, Listings, Prices'!Q259</f>
        <v>1.1576451995258792</v>
      </c>
    </row>
    <row r="253" spans="1:6" x14ac:dyDescent="0.2">
      <c r="A253" s="19" t="s">
        <v>235</v>
      </c>
      <c r="B253" s="27">
        <f>(+'Sales, Listings, Prices'!E260-'Sales, Listings, Prices'!E248)/'Sales, Listings, Prices'!E248</f>
        <v>5.422794117647059E-2</v>
      </c>
      <c r="C253" s="27">
        <f>(+'Sales, Listings, Prices'!K260-'Sales, Listings, Prices'!K248)/'Sales, Listings, Prices'!K248</f>
        <v>6.1904761904761907E-2</v>
      </c>
      <c r="D253" s="27">
        <f>(+'Sales, Listings, Prices'!Q260-'Sales, Listings, Prices'!Q248)/'Sales, Listings, Prices'!Q248</f>
        <v>5.2721088435374153E-2</v>
      </c>
      <c r="E253" s="27">
        <f>+'Sales, Listings, Prices'!E260/'Sales, Listings, Prices'!K260</f>
        <v>1.2858744394618835</v>
      </c>
      <c r="F253" s="27">
        <f>+'Sales, Listings, Prices'!E260/'Sales, Listings, Prices'!Q260</f>
        <v>1.1581179321486268</v>
      </c>
    </row>
    <row r="254" spans="1:6" x14ac:dyDescent="0.2">
      <c r="A254" s="19" t="s">
        <v>236</v>
      </c>
      <c r="B254" s="27">
        <f>(+'Sales, Listings, Prices'!E261-'Sales, Listings, Prices'!E249)/'Sales, Listings, Prices'!E249</f>
        <v>3.6363636363636362E-2</v>
      </c>
      <c r="C254" s="27">
        <f>(+'Sales, Listings, Prices'!K261-'Sales, Listings, Prices'!K249)/'Sales, Listings, Prices'!K249</f>
        <v>4.3130343661435137E-2</v>
      </c>
      <c r="D254" s="27">
        <f>(+'Sales, Listings, Prices'!Q261-'Sales, Listings, Prices'!Q249)/'Sales, Listings, Prices'!Q249</f>
        <v>5.0832977360102519E-2</v>
      </c>
      <c r="E254" s="27">
        <f>+'Sales, Listings, Prices'!E261/'Sales, Listings, Prices'!K261</f>
        <v>1.3013698630136987</v>
      </c>
      <c r="F254" s="27">
        <f>+'Sales, Listings, Prices'!E261/'Sales, Listings, Prices'!Q261</f>
        <v>1.1585365853658536</v>
      </c>
    </row>
    <row r="255" spans="1:6" x14ac:dyDescent="0.2">
      <c r="A255" s="19" t="s">
        <v>237</v>
      </c>
      <c r="B255" s="27">
        <f>(+'Sales, Listings, Prices'!E262-'Sales, Listings, Prices'!E250)/'Sales, Listings, Prices'!E250</f>
        <v>1.5761821366024518E-2</v>
      </c>
      <c r="C255" s="27">
        <f>(+'Sales, Listings, Prices'!K262-'Sales, Listings, Prices'!K250)/'Sales, Listings, Prices'!K250</f>
        <v>3.0783582089552237E-2</v>
      </c>
      <c r="D255" s="27">
        <f>(+'Sales, Listings, Prices'!Q262-'Sales, Listings, Prices'!Q250)/'Sales, Listings, Prices'!Q250</f>
        <v>5.4607508532423209E-2</v>
      </c>
      <c r="E255" s="27">
        <f>+'Sales, Listings, Prices'!E262/'Sales, Listings, Prices'!K262</f>
        <v>1.3122171945701357</v>
      </c>
      <c r="F255" s="27">
        <f>+'Sales, Listings, Prices'!E262/'Sales, Listings, Prices'!Q262</f>
        <v>1.1731391585760518</v>
      </c>
    </row>
    <row r="256" spans="1:6" x14ac:dyDescent="0.2">
      <c r="A256" s="19" t="s">
        <v>238</v>
      </c>
      <c r="B256" s="27">
        <f>(+'Sales, Listings, Prices'!E263-'Sales, Listings, Prices'!E251)/'Sales, Listings, Prices'!E251</f>
        <v>5.9077684280213941E-2</v>
      </c>
      <c r="C256" s="27">
        <f>(+'Sales, Listings, Prices'!K263-'Sales, Listings, Prices'!K251)/'Sales, Listings, Prices'!K251</f>
        <v>5.0691244239631339E-2</v>
      </c>
      <c r="D256" s="27">
        <f>(+'Sales, Listings, Prices'!Q263-'Sales, Listings, Prices'!Q251)/'Sales, Listings, Prices'!Q251</f>
        <v>5.6579511358765537E-2</v>
      </c>
      <c r="E256" s="27">
        <f>+'Sales, Listings, Prices'!E263/'Sales, Listings, Prices'!K263</f>
        <v>1.3331140350877193</v>
      </c>
      <c r="F256" s="27">
        <f>+'Sales, Listings, Prices'!E263/'Sales, Listings, Prices'!Q263</f>
        <v>1.2330628803245436</v>
      </c>
    </row>
    <row r="257" spans="1:6" x14ac:dyDescent="0.2">
      <c r="A257" s="19" t="s">
        <v>239</v>
      </c>
      <c r="B257" s="27">
        <f>(+'Sales, Listings, Prices'!E264-'Sales, Listings, Prices'!E252)/'Sales, Listings, Prices'!E252</f>
        <v>4.3256997455470736E-2</v>
      </c>
      <c r="C257" s="27">
        <f>(+'Sales, Listings, Prices'!K264-'Sales, Listings, Prices'!K252)/'Sales, Listings, Prices'!K252</f>
        <v>6.7487684729064037E-2</v>
      </c>
      <c r="D257" s="27">
        <f>(+'Sales, Listings, Prices'!Q264-'Sales, Listings, Prices'!Q252)/'Sales, Listings, Prices'!Q252</f>
        <v>5.9392872855257371E-2</v>
      </c>
      <c r="E257" s="27">
        <f>+'Sales, Listings, Prices'!E264/'Sales, Listings, Prices'!K264</f>
        <v>1.3244116289801569</v>
      </c>
      <c r="F257" s="27">
        <f>+'Sales, Listings, Prices'!E264/'Sales, Listings, Prices'!Q264</f>
        <v>1.191860465116279</v>
      </c>
    </row>
    <row r="258" spans="1:6" x14ac:dyDescent="0.2">
      <c r="A258" s="19" t="s">
        <v>240</v>
      </c>
      <c r="B258" s="27">
        <f>(+'Sales, Listings, Prices'!E265-'Sales, Listings, Prices'!E253)/'Sales, Listings, Prices'!E253</f>
        <v>2.1884210526315791E-2</v>
      </c>
      <c r="C258" s="27">
        <f>(+'Sales, Listings, Prices'!K265-'Sales, Listings, Prices'!K253)/'Sales, Listings, Prices'!K253</f>
        <v>4.9195616693868037E-2</v>
      </c>
      <c r="D258" s="27">
        <f>(+'Sales, Listings, Prices'!Q265-'Sales, Listings, Prices'!Q253)/'Sales, Listings, Prices'!Q253</f>
        <v>5.5214723926380369E-2</v>
      </c>
      <c r="E258" s="27">
        <f>+'Sales, Listings, Prices'!E265/'Sales, Listings, Prices'!K265</f>
        <v>1.2943866666666666</v>
      </c>
      <c r="F258" s="27">
        <f>+'Sales, Listings, Prices'!E265/'Sales, Listings, Prices'!Q265</f>
        <v>1.2094559800664453</v>
      </c>
    </row>
    <row r="259" spans="1:6" x14ac:dyDescent="0.2">
      <c r="A259" s="19" t="s">
        <v>241</v>
      </c>
      <c r="B259" s="27">
        <f>(+'Sales, Listings, Prices'!E266-'Sales, Listings, Prices'!E254)/'Sales, Listings, Prices'!E254</f>
        <v>2.2106164383561645E-2</v>
      </c>
      <c r="C259" s="27">
        <f>(+'Sales, Listings, Prices'!K266-'Sales, Listings, Prices'!K254)/'Sales, Listings, Prices'!K254</f>
        <v>5.4731387430353336E-2</v>
      </c>
      <c r="D259" s="27">
        <f>(+'Sales, Listings, Prices'!Q266-'Sales, Listings, Prices'!Q254)/'Sales, Listings, Prices'!Q254</f>
        <v>5.5790363482671176E-2</v>
      </c>
      <c r="E259" s="27">
        <f>+'Sales, Listings, Prices'!E266/'Sales, Listings, Prices'!K266</f>
        <v>1.2976304347826086</v>
      </c>
      <c r="F259" s="27">
        <f>+'Sales, Listings, Prices'!E266/'Sales, Listings, Prices'!Q266</f>
        <v>1.1947758206565253</v>
      </c>
    </row>
    <row r="260" spans="1:6" x14ac:dyDescent="0.2">
      <c r="A260" s="19" t="s">
        <v>242</v>
      </c>
      <c r="B260" s="27">
        <f>(+'Sales, Listings, Prices'!E267-'Sales, Listings, Prices'!E255)/'Sales, Listings, Prices'!E255</f>
        <v>3.7012337445815273E-2</v>
      </c>
      <c r="C260" s="27">
        <f>(+'Sales, Listings, Prices'!K267-'Sales, Listings, Prices'!K255)/'Sales, Listings, Prices'!K255</f>
        <v>3.5426008968609868E-2</v>
      </c>
      <c r="D260" s="27">
        <f>(+'Sales, Listings, Prices'!Q267-'Sales, Listings, Prices'!Q255)/'Sales, Listings, Prices'!Q255</f>
        <v>5.2653061224489796E-2</v>
      </c>
      <c r="E260" s="27">
        <f>+'Sales, Listings, Prices'!E267/'Sales, Listings, Prices'!K267</f>
        <v>1.346903421394543</v>
      </c>
      <c r="F260" s="27">
        <f>+'Sales, Listings, Prices'!E267/'Sales, Listings, Prices'!Q267</f>
        <v>1.2058937572702597</v>
      </c>
    </row>
    <row r="261" spans="1:6" x14ac:dyDescent="0.2">
      <c r="A261" s="19" t="s">
        <v>243</v>
      </c>
      <c r="B261" s="27">
        <f>(+'Sales, Listings, Prices'!E268-'Sales, Listings, Prices'!E256)/'Sales, Listings, Prices'!E256</f>
        <v>3.9603960396039604E-2</v>
      </c>
      <c r="C261" s="27">
        <f>(+'Sales, Listings, Prices'!K268-'Sales, Listings, Prices'!K256)/'Sales, Listings, Prices'!K256</f>
        <v>4.8034934497816595E-2</v>
      </c>
      <c r="D261" s="27">
        <f>(+'Sales, Listings, Prices'!Q268-'Sales, Listings, Prices'!Q256)/'Sales, Listings, Prices'!Q256</f>
        <v>4.9900990099009904E-2</v>
      </c>
      <c r="E261" s="27">
        <f>+'Sales, Listings, Prices'!E268/'Sales, Listings, Prices'!K268</f>
        <v>1.3125</v>
      </c>
      <c r="F261" s="27">
        <f>+'Sales, Listings, Prices'!E268/'Sales, Listings, Prices'!Q268</f>
        <v>1.1882308562806487</v>
      </c>
    </row>
    <row r="262" spans="1:6" x14ac:dyDescent="0.2">
      <c r="A262" s="19" t="s">
        <v>244</v>
      </c>
      <c r="B262" s="27">
        <f>(+'Sales, Listings, Prices'!E269-'Sales, Listings, Prices'!E257)/'Sales, Listings, Prices'!E257</f>
        <v>4.8163934426229509E-2</v>
      </c>
      <c r="C262" s="27">
        <f>(+'Sales, Listings, Prices'!K269-'Sales, Listings, Prices'!K257)/'Sales, Listings, Prices'!K257</f>
        <v>4.3982683982683984E-2</v>
      </c>
      <c r="D262" s="27">
        <f>(+'Sales, Listings, Prices'!Q269-'Sales, Listings, Prices'!Q257)/'Sales, Listings, Prices'!Q257</f>
        <v>3.987846562856058E-2</v>
      </c>
      <c r="E262" s="27">
        <f>+'Sales, Listings, Prices'!E269/'Sales, Listings, Prices'!K269</f>
        <v>1.3256344335710732</v>
      </c>
      <c r="F262" s="27">
        <f>+'Sales, Listings, Prices'!E269/'Sales, Listings, Prices'!Q269</f>
        <v>1.1676040905770635</v>
      </c>
    </row>
    <row r="263" spans="1:6" x14ac:dyDescent="0.2">
      <c r="A263" s="19" t="s">
        <v>245</v>
      </c>
      <c r="B263" s="27">
        <f>(+'Sales, Listings, Prices'!E270-'Sales, Listings, Prices'!E258)/'Sales, Listings, Prices'!E258</f>
        <v>5.1203797897592405E-2</v>
      </c>
      <c r="C263" s="27">
        <f>(+'Sales, Listings, Prices'!K270-'Sales, Listings, Prices'!K258)/'Sales, Listings, Prices'!K258</f>
        <v>5.4721977052074142E-2</v>
      </c>
      <c r="D263" s="27">
        <f>(+'Sales, Listings, Prices'!Q270-'Sales, Listings, Prices'!Q258)/'Sales, Listings, Prices'!Q258</f>
        <v>4.339403332041844E-2</v>
      </c>
      <c r="E263" s="27">
        <f>+'Sales, Listings, Prices'!E270/'Sales, Listings, Prices'!K270</f>
        <v>1.2970711297071129</v>
      </c>
      <c r="F263" s="27">
        <f>+'Sales, Listings, Prices'!E270/'Sales, Listings, Prices'!Q270</f>
        <v>1.1511325659116227</v>
      </c>
    </row>
    <row r="264" spans="1:6" x14ac:dyDescent="0.2">
      <c r="A264" s="19" t="s">
        <v>246</v>
      </c>
      <c r="B264" s="27">
        <f>(+'Sales, Listings, Prices'!E271-'Sales, Listings, Prices'!E259)/'Sales, Listings, Prices'!E259</f>
        <v>7.5085324232081918E-2</v>
      </c>
      <c r="C264" s="27">
        <f>(+'Sales, Listings, Prices'!K271-'Sales, Listings, Prices'!K259)/'Sales, Listings, Prices'!K259</f>
        <v>3.9647577092511016E-2</v>
      </c>
      <c r="D264" s="27">
        <f>(+'Sales, Listings, Prices'!Q271-'Sales, Listings, Prices'!Q259)/'Sales, Listings, Prices'!Q259</f>
        <v>4.9387593836428288E-2</v>
      </c>
      <c r="E264" s="27">
        <f>+'Sales, Listings, Prices'!E271/'Sales, Listings, Prices'!K271</f>
        <v>1.3347457627118644</v>
      </c>
      <c r="F264" s="27">
        <f>+'Sales, Listings, Prices'!E271/'Sales, Listings, Prices'!Q271</f>
        <v>1.1859939759036144</v>
      </c>
    </row>
    <row r="265" spans="1:6" x14ac:dyDescent="0.2">
      <c r="A265" s="19" t="s">
        <v>247</v>
      </c>
      <c r="B265" s="27">
        <f>(+'Sales, Listings, Prices'!E272-'Sales, Listings, Prices'!E260)/'Sales, Listings, Prices'!E260</f>
        <v>4.1447253705318224E-2</v>
      </c>
      <c r="C265" s="27">
        <f>(+'Sales, Listings, Prices'!K272-'Sales, Listings, Prices'!K260)/'Sales, Listings, Prices'!K260</f>
        <v>3.1390134529147982E-2</v>
      </c>
      <c r="D265" s="27">
        <f>(+'Sales, Listings, Prices'!Q272-'Sales, Listings, Prices'!Q260)/'Sales, Listings, Prices'!Q260</f>
        <v>3.7560581583198707E-2</v>
      </c>
      <c r="E265" s="27">
        <f>+'Sales, Listings, Prices'!E272/'Sales, Listings, Prices'!K272</f>
        <v>1.2984130434782608</v>
      </c>
      <c r="F265" s="27">
        <f>+'Sales, Listings, Prices'!E272/'Sales, Listings, Prices'!Q272</f>
        <v>1.1624562086414947</v>
      </c>
    </row>
    <row r="266" spans="1:6" x14ac:dyDescent="0.2">
      <c r="A266" s="19" t="s">
        <v>248</v>
      </c>
      <c r="B266" s="27">
        <f>(+'Sales, Listings, Prices'!E273-'Sales, Listings, Prices'!E261)/'Sales, Listings, Prices'!E261</f>
        <v>6.1968421052631582E-2</v>
      </c>
      <c r="C266" s="27">
        <f>(+'Sales, Listings, Prices'!K273-'Sales, Listings, Prices'!K261)/'Sales, Listings, Prices'!K261</f>
        <v>4.9771689497716896E-2</v>
      </c>
      <c r="D266" s="27">
        <f>(+'Sales, Listings, Prices'!Q273-'Sales, Listings, Prices'!Q261)/'Sales, Listings, Prices'!Q261</f>
        <v>3.699186991869919E-2</v>
      </c>
      <c r="E266" s="27">
        <f>+'Sales, Listings, Prices'!E273/'Sales, Listings, Prices'!K273</f>
        <v>1.3164897781644194</v>
      </c>
      <c r="F266" s="27">
        <f>+'Sales, Listings, Prices'!E273/'Sales, Listings, Prices'!Q273</f>
        <v>1.1864406115248922</v>
      </c>
    </row>
    <row r="267" spans="1:6" x14ac:dyDescent="0.2">
      <c r="A267" s="19" t="s">
        <v>249</v>
      </c>
      <c r="B267" s="27">
        <f>(+'Sales, Listings, Prices'!E274-'Sales, Listings, Prices'!E262)/'Sales, Listings, Prices'!E262</f>
        <v>3.1034482758620689E-2</v>
      </c>
      <c r="C267" s="27">
        <f>(+'Sales, Listings, Prices'!K274-'Sales, Listings, Prices'!K262)/'Sales, Listings, Prices'!K262</f>
        <v>4.072398190045249E-2</v>
      </c>
      <c r="D267" s="27">
        <f>(+'Sales, Listings, Prices'!Q274-'Sales, Listings, Prices'!Q262)/'Sales, Listings, Prices'!Q262</f>
        <v>4.12621359223301E-2</v>
      </c>
      <c r="E267" s="27">
        <f>+'Sales, Listings, Prices'!E274/'Sales, Listings, Prices'!K274</f>
        <v>1.3</v>
      </c>
      <c r="F267" s="27">
        <f>+'Sales, Listings, Prices'!E274/'Sales, Listings, Prices'!Q274</f>
        <v>1.1616161616161615</v>
      </c>
    </row>
    <row r="268" spans="1:6" x14ac:dyDescent="0.2">
      <c r="A268" s="19" t="s">
        <v>250</v>
      </c>
      <c r="B268" s="27">
        <f>(+'Sales, Listings, Prices'!E275-'Sales, Listings, Prices'!E263)/'Sales, Listings, Prices'!E263</f>
        <v>-1.299555848001316E-2</v>
      </c>
      <c r="C268" s="27">
        <f>(+'Sales, Listings, Prices'!K275-'Sales, Listings, Prices'!K263)/'Sales, Listings, Prices'!K263</f>
        <v>3.0701754385964911E-2</v>
      </c>
      <c r="D268" s="27">
        <f>(+'Sales, Listings, Prices'!Q275-'Sales, Listings, Prices'!Q263)/'Sales, Listings, Prices'!Q263</f>
        <v>3.3265720081135902E-2</v>
      </c>
      <c r="E268" s="27">
        <f>+'Sales, Listings, Prices'!E275/'Sales, Listings, Prices'!K275</f>
        <v>1.2765957446808511</v>
      </c>
      <c r="F268" s="27">
        <f>+'Sales, Listings, Prices'!E275/'Sales, Listings, Prices'!Q275</f>
        <v>1.1778563015312131</v>
      </c>
    </row>
    <row r="269" spans="1:6" x14ac:dyDescent="0.2">
      <c r="A269" s="19" t="s">
        <v>251</v>
      </c>
      <c r="B269" s="27">
        <f>(+'Sales, Listings, Prices'!E276-'Sales, Listings, Prices'!E264)/'Sales, Listings, Prices'!E264</f>
        <v>2.4390243902439025E-2</v>
      </c>
      <c r="C269" s="27">
        <f>(+'Sales, Listings, Prices'!K276-'Sales, Listings, Prices'!K264)/'Sales, Listings, Prices'!K264</f>
        <v>1.9843101061375174E-2</v>
      </c>
      <c r="D269" s="27">
        <f>(+'Sales, Listings, Prices'!Q276-'Sales, Listings, Prices'!Q264)/'Sales, Listings, Prices'!Q264</f>
        <v>3.5714285714285712E-2</v>
      </c>
      <c r="E269" s="27">
        <f>+'Sales, Listings, Prices'!E276/'Sales, Listings, Prices'!K276</f>
        <v>1.3303167420814479</v>
      </c>
      <c r="F269" s="27">
        <f>+'Sales, Listings, Prices'!E276/'Sales, Listings, Prices'!Q276</f>
        <v>1.1788291900561347</v>
      </c>
    </row>
    <row r="270" spans="1:6" x14ac:dyDescent="0.2">
      <c r="A270" s="19" t="s">
        <v>252</v>
      </c>
      <c r="B270" s="27">
        <f>(+'Sales, Listings, Prices'!E277-'Sales, Listings, Prices'!E265)/'Sales, Listings, Prices'!E265</f>
        <v>-4.2473998839433176E-3</v>
      </c>
      <c r="C270" s="27">
        <f>(+'Sales, Listings, Prices'!K277-'Sales, Listings, Prices'!K265)/'Sales, Listings, Prices'!K265</f>
        <v>2.2222222222222223E-2</v>
      </c>
      <c r="D270" s="27">
        <f>(+'Sales, Listings, Prices'!Q277-'Sales, Listings, Prices'!Q265)/'Sales, Listings, Prices'!Q265</f>
        <v>3.8621262458471764E-2</v>
      </c>
      <c r="E270" s="27">
        <f>+'Sales, Listings, Prices'!E277/'Sales, Listings, Prices'!K277</f>
        <v>1.2608695652173914</v>
      </c>
      <c r="F270" s="27">
        <f>+'Sales, Listings, Prices'!E277/'Sales, Listings, Prices'!Q277</f>
        <v>1.1595361855257897</v>
      </c>
    </row>
    <row r="271" spans="1:6" x14ac:dyDescent="0.2">
      <c r="A271" s="19" t="s">
        <v>253</v>
      </c>
      <c r="B271" s="27">
        <f>(+'Sales, Listings, Prices'!E278-'Sales, Listings, Prices'!E266)/'Sales, Listings, Prices'!E266</f>
        <v>5.1766597979594911E-3</v>
      </c>
      <c r="C271" s="27">
        <f>(+'Sales, Listings, Prices'!K278-'Sales, Listings, Prices'!K266)/'Sales, Listings, Prices'!K266</f>
        <v>2.1739130434782608E-2</v>
      </c>
      <c r="D271" s="27">
        <f>(+'Sales, Listings, Prices'!Q278-'Sales, Listings, Prices'!Q266)/'Sales, Listings, Prices'!Q266</f>
        <v>3.9631705364291434E-2</v>
      </c>
      <c r="E271" s="27">
        <f>+'Sales, Listings, Prices'!E278/'Sales, Listings, Prices'!K278</f>
        <v>1.2765957446808511</v>
      </c>
      <c r="F271" s="27">
        <f>+'Sales, Listings, Prices'!E278/'Sales, Listings, Prices'!Q278</f>
        <v>1.1551790527531767</v>
      </c>
    </row>
    <row r="272" spans="1:6" x14ac:dyDescent="0.2">
      <c r="A272" s="19" t="s">
        <v>254</v>
      </c>
      <c r="B272" s="27">
        <f>(+'Sales, Listings, Prices'!E279-'Sales, Listings, Prices'!E267)/'Sales, Listings, Prices'!E267</f>
        <v>1.2861736334405145E-2</v>
      </c>
      <c r="C272" s="27">
        <f>(+'Sales, Listings, Prices'!K279-'Sales, Listings, Prices'!K267)/'Sales, Listings, Prices'!K267</f>
        <v>3.9411000433087914E-2</v>
      </c>
      <c r="D272" s="27">
        <f>(+'Sales, Listings, Prices'!Q279-'Sales, Listings, Prices'!Q267)/'Sales, Listings, Prices'!Q267</f>
        <v>3.5284994183792169E-2</v>
      </c>
      <c r="E272" s="27">
        <f>+'Sales, Listings, Prices'!E279/'Sales, Listings, Prices'!K279</f>
        <v>1.3125</v>
      </c>
      <c r="F272" s="27">
        <f>+'Sales, Listings, Prices'!E279/'Sales, Listings, Prices'!Q279</f>
        <v>1.1797752808988764</v>
      </c>
    </row>
    <row r="273" spans="1:6" x14ac:dyDescent="0.2">
      <c r="A273" s="19" t="s">
        <v>255</v>
      </c>
      <c r="B273" s="27">
        <f>(+'Sales, Listings, Prices'!E280-'Sales, Listings, Prices'!E268)/'Sales, Listings, Prices'!E268</f>
        <v>3.1746031746031744E-2</v>
      </c>
      <c r="C273" s="27">
        <f>(+'Sales, Listings, Prices'!K280-'Sales, Listings, Prices'!K268)/'Sales, Listings, Prices'!K268</f>
        <v>2.9166666666666667E-2</v>
      </c>
      <c r="D273" s="27">
        <f>(+'Sales, Listings, Prices'!Q280-'Sales, Listings, Prices'!Q268)/'Sales, Listings, Prices'!Q268</f>
        <v>4.9415314975480948E-2</v>
      </c>
      <c r="E273" s="27">
        <f>+'Sales, Listings, Prices'!E280/'Sales, Listings, Prices'!K280</f>
        <v>1.3157894736842106</v>
      </c>
      <c r="F273" s="27">
        <f>+'Sales, Listings, Prices'!E280/'Sales, Listings, Prices'!Q280</f>
        <v>1.1682242990654206</v>
      </c>
    </row>
    <row r="274" spans="1:6" x14ac:dyDescent="0.2">
      <c r="A274" s="19" t="s">
        <v>256</v>
      </c>
      <c r="B274" s="27">
        <f>(+'Sales, Listings, Prices'!E281-'Sales, Listings, Prices'!E269)/'Sales, Listings, Prices'!E269</f>
        <v>1.6609840783258781E-2</v>
      </c>
      <c r="C274" s="27">
        <f>(+'Sales, Listings, Prices'!K281-'Sales, Listings, Prices'!K269)/'Sales, Listings, Prices'!K269</f>
        <v>3.6448830651849395E-2</v>
      </c>
      <c r="D274" s="27">
        <f>(+'Sales, Listings, Prices'!Q281-'Sales, Listings, Prices'!Q269)/'Sales, Listings, Prices'!Q269</f>
        <v>4.2366691015339665E-2</v>
      </c>
      <c r="E274" s="27">
        <f>+'Sales, Listings, Prices'!E281/'Sales, Listings, Prices'!K281</f>
        <v>1.3002600520104022</v>
      </c>
      <c r="F274" s="27">
        <f>+'Sales, Listings, Prices'!E281/'Sales, Listings, Prices'!Q281</f>
        <v>1.1387526278906797</v>
      </c>
    </row>
    <row r="275" spans="1:6" x14ac:dyDescent="0.2">
      <c r="A275" s="19" t="s">
        <v>257</v>
      </c>
      <c r="B275" s="27">
        <f>(+'Sales, Listings, Prices'!E282-'Sales, Listings, Prices'!E270)/'Sales, Listings, Prices'!E270</f>
        <v>2.8790322580645161E-2</v>
      </c>
      <c r="C275" s="27">
        <f>(+'Sales, Listings, Prices'!K282-'Sales, Listings, Prices'!K270)/'Sales, Listings, Prices'!K270</f>
        <v>3.3472803347280332E-2</v>
      </c>
      <c r="D275" s="27">
        <f>(+'Sales, Listings, Prices'!Q282-'Sales, Listings, Prices'!Q270)/'Sales, Listings, Prices'!Q270</f>
        <v>4.1217972521351655E-2</v>
      </c>
      <c r="E275" s="27">
        <f>+'Sales, Listings, Prices'!E282/'Sales, Listings, Prices'!K282</f>
        <v>1.2911943319838057</v>
      </c>
      <c r="F275" s="27">
        <f>+'Sales, Listings, Prices'!E282/'Sales, Listings, Prices'!Q282</f>
        <v>1.1373930099857346</v>
      </c>
    </row>
    <row r="276" spans="1:6" x14ac:dyDescent="0.2">
      <c r="A276" s="19" t="s">
        <v>258</v>
      </c>
      <c r="B276" s="27">
        <f>(+'Sales, Listings, Prices'!E283-'Sales, Listings, Prices'!E271)/'Sales, Listings, Prices'!E271</f>
        <v>1.3203174603174604E-2</v>
      </c>
      <c r="C276" s="27">
        <f>(+'Sales, Listings, Prices'!K283-'Sales, Listings, Prices'!K271)/'Sales, Listings, Prices'!K271</f>
        <v>3.8135593220338986E-2</v>
      </c>
      <c r="D276" s="27">
        <f>(+'Sales, Listings, Prices'!Q283-'Sales, Listings, Prices'!Q271)/'Sales, Listings, Prices'!Q271</f>
        <v>4.9698795180722892E-2</v>
      </c>
      <c r="E276" s="27">
        <f>+'Sales, Listings, Prices'!E283/'Sales, Listings, Prices'!K283</f>
        <v>1.3026897959183674</v>
      </c>
      <c r="F276" s="27">
        <f>+'Sales, Listings, Prices'!E283/'Sales, Listings, Prices'!Q283</f>
        <v>1.1447596843615495</v>
      </c>
    </row>
    <row r="277" spans="1:6" x14ac:dyDescent="0.2">
      <c r="A277" s="19" t="s">
        <v>259</v>
      </c>
      <c r="B277" s="27">
        <f>(+'Sales, Listings, Prices'!E284-'Sales, Listings, Prices'!E272)/'Sales, Listings, Prices'!E272</f>
        <v>6.0856898889949267E-2</v>
      </c>
      <c r="C277" s="27">
        <f>(+'Sales, Listings, Prices'!K284-'Sales, Listings, Prices'!K272)/'Sales, Listings, Prices'!K272</f>
        <v>5.2173913043478258E-2</v>
      </c>
      <c r="D277" s="27">
        <f>(+'Sales, Listings, Prices'!Q284-'Sales, Listings, Prices'!Q272)/'Sales, Listings, Prices'!Q272</f>
        <v>5.6831451926819772E-2</v>
      </c>
      <c r="E277" s="27">
        <f>+'Sales, Listings, Prices'!E284/'Sales, Listings, Prices'!K284</f>
        <v>1.3091280991735537</v>
      </c>
      <c r="F277" s="27">
        <f>+'Sales, Listings, Prices'!E284/'Sales, Listings, Prices'!Q284</f>
        <v>1.1668839779005524</v>
      </c>
    </row>
    <row r="278" spans="1:6" x14ac:dyDescent="0.2">
      <c r="A278" s="19" t="s">
        <v>260</v>
      </c>
      <c r="B278" s="27">
        <f>(+'Sales, Listings, Prices'!E285-'Sales, Listings, Prices'!E273)/'Sales, Listings, Prices'!E273</f>
        <v>6.5548584059393178E-2</v>
      </c>
      <c r="C278" s="27">
        <f>(+'Sales, Listings, Prices'!K285-'Sales, Listings, Prices'!K273)/'Sales, Listings, Prices'!K273</f>
        <v>4.8281861678990866E-2</v>
      </c>
      <c r="D278" s="27">
        <f>(+'Sales, Listings, Prices'!Q285-'Sales, Listings, Prices'!Q273)/'Sales, Listings, Prices'!Q273</f>
        <v>6.2720501764014114E-2</v>
      </c>
      <c r="E278" s="27">
        <f>+'Sales, Listings, Prices'!E285/'Sales, Listings, Prices'!K285</f>
        <v>1.3381742738589211</v>
      </c>
      <c r="F278" s="27">
        <f>+'Sales, Listings, Prices'!E285/'Sales, Listings, Prices'!Q285</f>
        <v>1.1895979343415715</v>
      </c>
    </row>
    <row r="279" spans="1:6" x14ac:dyDescent="0.2">
      <c r="A279" s="19" t="s">
        <v>261</v>
      </c>
      <c r="B279" s="27">
        <f>(+'Sales, Listings, Prices'!E286-'Sales, Listings, Prices'!E274)/'Sales, Listings, Prices'!E274</f>
        <v>2.0066889632107024E-2</v>
      </c>
      <c r="C279" s="27">
        <f>(+'Sales, Listings, Prices'!K286-'Sales, Listings, Prices'!K274)/'Sales, Listings, Prices'!K274</f>
        <v>4.3473913043478259E-2</v>
      </c>
      <c r="D279" s="27">
        <f>(+'Sales, Listings, Prices'!Q286-'Sales, Listings, Prices'!Q274)/'Sales, Listings, Prices'!Q274</f>
        <v>5.4001554001554E-2</v>
      </c>
      <c r="E279" s="27">
        <f>+'Sales, Listings, Prices'!E286/'Sales, Listings, Prices'!K286</f>
        <v>1.2708386284942854</v>
      </c>
      <c r="F279" s="27">
        <f>+'Sales, Listings, Prices'!E286/'Sales, Listings, Prices'!Q286</f>
        <v>1.124216734242536</v>
      </c>
    </row>
    <row r="280" spans="1:6" x14ac:dyDescent="0.2">
      <c r="A280" s="19" t="s">
        <v>262</v>
      </c>
      <c r="B280" s="27">
        <f>(+'Sales, Listings, Prices'!E287-'Sales, Listings, Prices'!E275)/'Sales, Listings, Prices'!E275</f>
        <v>6.6633333333333336E-2</v>
      </c>
      <c r="C280" s="27">
        <f>(+'Sales, Listings, Prices'!K287-'Sales, Listings, Prices'!K275)/'Sales, Listings, Prices'!K275</f>
        <v>5.9574468085106386E-2</v>
      </c>
      <c r="D280" s="27">
        <f>(+'Sales, Listings, Prices'!Q287-'Sales, Listings, Prices'!Q275)/'Sales, Listings, Prices'!Q275</f>
        <v>7.7738515901060068E-2</v>
      </c>
      <c r="E280" s="27">
        <f>+'Sales, Listings, Prices'!E287/'Sales, Listings, Prices'!K287</f>
        <v>1.2851004016064258</v>
      </c>
      <c r="F280" s="27">
        <f>+'Sales, Listings, Prices'!E287/'Sales, Listings, Prices'!Q287</f>
        <v>1.1657194899817851</v>
      </c>
    </row>
    <row r="281" spans="1:6" x14ac:dyDescent="0.2">
      <c r="A281" s="19" t="s">
        <v>263</v>
      </c>
      <c r="B281" s="27">
        <f>(+'Sales, Listings, Prices'!E288-'Sales, Listings, Prices'!E276)/'Sales, Listings, Prices'!E276</f>
        <v>3.7414965986394558E-2</v>
      </c>
      <c r="C281" s="27">
        <f>(+'Sales, Listings, Prices'!K288-'Sales, Listings, Prices'!K276)/'Sales, Listings, Prices'!K276</f>
        <v>5.4298642533936653E-2</v>
      </c>
      <c r="D281" s="27">
        <f>(+'Sales, Listings, Prices'!Q288-'Sales, Listings, Prices'!Q276)/'Sales, Listings, Prices'!Q276</f>
        <v>6.7361668003207698E-2</v>
      </c>
      <c r="E281" s="27">
        <f>+'Sales, Listings, Prices'!E288/'Sales, Listings, Prices'!K288</f>
        <v>1.3090128755364807</v>
      </c>
      <c r="F281" s="27">
        <f>+'Sales, Listings, Prices'!E288/'Sales, Listings, Prices'!Q288</f>
        <v>1.1457550713749061</v>
      </c>
    </row>
    <row r="282" spans="1:6" x14ac:dyDescent="0.2">
      <c r="A282" s="19" t="s">
        <v>264</v>
      </c>
      <c r="B282" s="27">
        <f>(+'Sales, Listings, Prices'!E289-'Sales, Listings, Prices'!E277)/'Sales, Listings, Prices'!E277</f>
        <v>0.11722413793103448</v>
      </c>
      <c r="C282" s="27">
        <f>(+'Sales, Listings, Prices'!K289-'Sales, Listings, Prices'!K277)/'Sales, Listings, Prices'!K277</f>
        <v>6.0869565217391307E-2</v>
      </c>
      <c r="D282" s="27">
        <f>(+'Sales, Listings, Prices'!Q289-'Sales, Listings, Prices'!Q277)/'Sales, Listings, Prices'!Q277</f>
        <v>8.1167532986805277E-2</v>
      </c>
      <c r="E282" s="27">
        <f>+'Sales, Listings, Prices'!E289/'Sales, Listings, Prices'!K289</f>
        <v>1.3278483606557376</v>
      </c>
      <c r="F282" s="27">
        <f>+'Sales, Listings, Prices'!E289/'Sales, Listings, Prices'!Q289</f>
        <v>1.1982063609467455</v>
      </c>
    </row>
    <row r="283" spans="1:6" x14ac:dyDescent="0.2">
      <c r="A283" s="19" t="s">
        <v>265</v>
      </c>
      <c r="B283" s="27">
        <f>(+'Sales, Listings, Prices'!E290-'Sales, Listings, Prices'!E278)/'Sales, Listings, Prices'!E278</f>
        <v>0.1</v>
      </c>
      <c r="C283" s="27">
        <f>(+'Sales, Listings, Prices'!K290-'Sales, Listings, Prices'!K278)/'Sales, Listings, Prices'!K278</f>
        <v>5.9148936170212767E-2</v>
      </c>
      <c r="D283" s="27">
        <f>(+'Sales, Listings, Prices'!Q290-'Sales, Listings, Prices'!Q278)/'Sales, Listings, Prices'!Q278</f>
        <v>8.0862533692722366E-2</v>
      </c>
      <c r="E283" s="27">
        <f>+'Sales, Listings, Prices'!E290/'Sales, Listings, Prices'!K290</f>
        <v>1.3258336681398153</v>
      </c>
      <c r="F283" s="27">
        <f>+'Sales, Listings, Prices'!E290/'Sales, Listings, Prices'!Q290</f>
        <v>1.1756323477021731</v>
      </c>
    </row>
    <row r="284" spans="1:6" x14ac:dyDescent="0.2">
      <c r="A284" s="19" t="s">
        <v>266</v>
      </c>
      <c r="B284" s="27">
        <f>(+'Sales, Listings, Prices'!E291-'Sales, Listings, Prices'!E279)/'Sales, Listings, Prices'!E279</f>
        <v>3.1746031746031744E-2</v>
      </c>
      <c r="C284" s="27">
        <f>(+'Sales, Listings, Prices'!K291-'Sales, Listings, Prices'!K279)/'Sales, Listings, Prices'!K279</f>
        <v>4.1250000000000002E-2</v>
      </c>
      <c r="D284" s="27">
        <f>(+'Sales, Listings, Prices'!Q291-'Sales, Listings, Prices'!Q279)/'Sales, Listings, Prices'!Q279</f>
        <v>7.3782771535580521E-2</v>
      </c>
      <c r="E284" s="27">
        <f>+'Sales, Listings, Prices'!E291/'Sales, Listings, Prices'!K291</f>
        <v>1.3005202080832332</v>
      </c>
      <c r="F284" s="27">
        <f>+'Sales, Listings, Prices'!E291/'Sales, Listings, Prices'!Q291</f>
        <v>1.1335891175444717</v>
      </c>
    </row>
    <row r="285" spans="1:6" x14ac:dyDescent="0.2">
      <c r="A285" s="19" t="s">
        <v>267</v>
      </c>
      <c r="B285" s="27">
        <f>(+'Sales, Listings, Prices'!E292-'Sales, Listings, Prices'!E280)/'Sales, Listings, Prices'!E280</f>
        <v>9.2307692307692316E-3</v>
      </c>
      <c r="C285" s="27">
        <f>(+'Sales, Listings, Prices'!K292-'Sales, Listings, Prices'!K280)/'Sales, Listings, Prices'!K280</f>
        <v>8.0971659919028341E-3</v>
      </c>
      <c r="D285" s="27">
        <f>(+'Sales, Listings, Prices'!Q292-'Sales, Listings, Prices'!Q280)/'Sales, Listings, Prices'!Q280</f>
        <v>1.9410496046010063E-2</v>
      </c>
      <c r="E285" s="27">
        <f>+'Sales, Listings, Prices'!E292/'Sales, Listings, Prices'!K292</f>
        <v>1.3172690763052208</v>
      </c>
      <c r="F285" s="27">
        <f>+'Sales, Listings, Prices'!E292/'Sales, Listings, Prices'!Q292</f>
        <v>1.156558533145275</v>
      </c>
    </row>
    <row r="286" spans="1:6" x14ac:dyDescent="0.2">
      <c r="A286" s="19" t="s">
        <v>268</v>
      </c>
      <c r="B286" s="27">
        <f>(+'Sales, Listings, Prices'!E293-'Sales, Listings, Prices'!E281)/'Sales, Listings, Prices'!E281</f>
        <v>0.04</v>
      </c>
      <c r="C286" s="27">
        <f>(+'Sales, Listings, Prices'!K293-'Sales, Listings, Prices'!K281)/'Sales, Listings, Prices'!K281</f>
        <v>4.0204040808161631E-2</v>
      </c>
      <c r="D286" s="27">
        <f>(+'Sales, Listings, Prices'!Q293-'Sales, Listings, Prices'!Q281)/'Sales, Listings, Prices'!Q281</f>
        <v>3.1885073580939033E-2</v>
      </c>
      <c r="E286" s="27">
        <f>+'Sales, Listings, Prices'!E293/'Sales, Listings, Prices'!K293</f>
        <v>1.3000050000192309</v>
      </c>
      <c r="F286" s="27">
        <f>+'Sales, Listings, Prices'!E293/'Sales, Listings, Prices'!Q293</f>
        <v>1.1477079796264855</v>
      </c>
    </row>
    <row r="287" spans="1:6" x14ac:dyDescent="0.2">
      <c r="A287" s="19" t="s">
        <v>269</v>
      </c>
      <c r="B287" s="27">
        <f>(+'Sales, Listings, Prices'!E294-'Sales, Listings, Prices'!E282)/'Sales, Listings, Prices'!E282</f>
        <v>9.7436701418828875E-2</v>
      </c>
      <c r="C287" s="27">
        <f>(+'Sales, Listings, Prices'!K294-'Sales, Listings, Prices'!K282)/'Sales, Listings, Prices'!K282</f>
        <v>8.9068825910931168E-2</v>
      </c>
      <c r="D287" s="27">
        <f>(+'Sales, Listings, Prices'!Q294-'Sales, Listings, Prices'!Q282)/'Sales, Listings, Prices'!Q282</f>
        <v>8.9514978601997142E-2</v>
      </c>
      <c r="E287" s="27">
        <f>+'Sales, Listings, Prices'!E294/'Sales, Listings, Prices'!K294</f>
        <v>1.3011152416356877</v>
      </c>
      <c r="F287" s="27">
        <f>+'Sales, Listings, Prices'!E294/'Sales, Listings, Prices'!Q294</f>
        <v>1.1456628477905073</v>
      </c>
    </row>
    <row r="288" spans="1:6" x14ac:dyDescent="0.2">
      <c r="A288" s="19" t="s">
        <v>270</v>
      </c>
      <c r="B288" s="27">
        <f>(+'Sales, Listings, Prices'!E295-'Sales, Listings, Prices'!E283)/'Sales, Listings, Prices'!E283</f>
        <v>9.6600753856228405E-2</v>
      </c>
      <c r="C288" s="27">
        <f>(+'Sales, Listings, Prices'!K295-'Sales, Listings, Prices'!K283)/'Sales, Listings, Prices'!K283</f>
        <v>8.1632653061224483E-2</v>
      </c>
      <c r="D288" s="27">
        <f>(+'Sales, Listings, Prices'!Q295-'Sales, Listings, Prices'!Q283)/'Sales, Listings, Prices'!Q283</f>
        <v>0.1133428981348637</v>
      </c>
      <c r="E288" s="27">
        <f>+'Sales, Listings, Prices'!E295/'Sales, Listings, Prices'!K295</f>
        <v>1.3207169811320754</v>
      </c>
      <c r="F288" s="27">
        <f>+'Sales, Listings, Prices'!E295/'Sales, Listings, Prices'!Q295</f>
        <v>1.1275451030927834</v>
      </c>
    </row>
    <row r="289" spans="1:6" x14ac:dyDescent="0.2">
      <c r="A289" s="19" t="s">
        <v>271</v>
      </c>
      <c r="B289" s="27">
        <f>(+'Sales, Listings, Prices'!E296-'Sales, Listings, Prices'!E284)/'Sales, Listings, Prices'!E284</f>
        <v>0.10792307036731912</v>
      </c>
      <c r="C289" s="27">
        <f>(+'Sales, Listings, Prices'!K296-'Sales, Listings, Prices'!K284)/'Sales, Listings, Prices'!K284</f>
        <v>9.5041322314049589E-2</v>
      </c>
      <c r="D289" s="27">
        <f>(+'Sales, Listings, Prices'!Q296-'Sales, Listings, Prices'!Q284)/'Sales, Listings, Prices'!Q284</f>
        <v>0.14732965009208104</v>
      </c>
      <c r="E289" s="27">
        <f>+'Sales, Listings, Prices'!E296/'Sales, Listings, Prices'!K296</f>
        <v>1.3245283018867924</v>
      </c>
      <c r="F289" s="27">
        <f>+'Sales, Listings, Prices'!E296/'Sales, Listings, Prices'!Q296</f>
        <v>1.1268057784911718</v>
      </c>
    </row>
    <row r="290" spans="1:6" x14ac:dyDescent="0.2">
      <c r="A290" s="19" t="s">
        <v>272</v>
      </c>
      <c r="B290" s="27">
        <f>(+'Sales, Listings, Prices'!E297-'Sales, Listings, Prices'!E285)/'Sales, Listings, Prices'!E285</f>
        <v>0.13178294573643412</v>
      </c>
      <c r="C290" s="27">
        <f>(+'Sales, Listings, Prices'!K297-'Sales, Listings, Prices'!K285)/'Sales, Listings, Prices'!K285</f>
        <v>0.11618257261410789</v>
      </c>
      <c r="D290" s="27">
        <f>(+'Sales, Listings, Prices'!Q297-'Sales, Listings, Prices'!Q285)/'Sales, Listings, Prices'!Q285</f>
        <v>0.15455551457026928</v>
      </c>
      <c r="E290" s="27">
        <f>+'Sales, Listings, Prices'!E297/'Sales, Listings, Prices'!K297</f>
        <v>1.3568773234200744</v>
      </c>
      <c r="F290" s="27">
        <f>+'Sales, Listings, Prices'!E297/'Sales, Listings, Prices'!Q297</f>
        <v>1.1661341853035143</v>
      </c>
    </row>
    <row r="291" spans="1:6" x14ac:dyDescent="0.2">
      <c r="A291" s="19" t="s">
        <v>273</v>
      </c>
      <c r="B291" s="27">
        <f>(+'Sales, Listings, Prices'!E298-'Sales, Listings, Prices'!E286)/'Sales, Listings, Prices'!E286</f>
        <v>0.19639344262295083</v>
      </c>
      <c r="C291" s="27">
        <f>(+'Sales, Listings, Prices'!K298-'Sales, Listings, Prices'!K286)/'Sales, Listings, Prices'!K286</f>
        <v>0.12458801911674632</v>
      </c>
      <c r="D291" s="27">
        <f>(+'Sales, Listings, Prices'!Q298-'Sales, Listings, Prices'!Q286)/'Sales, Listings, Prices'!Q286</f>
        <v>0.14559528197567267</v>
      </c>
      <c r="E291" s="27">
        <f>+'Sales, Listings, Prices'!E298/'Sales, Listings, Prices'!K298</f>
        <v>1.3519822156354204</v>
      </c>
      <c r="F291" s="27">
        <f>+'Sales, Listings, Prices'!E298/'Sales, Listings, Prices'!Q298</f>
        <v>1.1740669240669241</v>
      </c>
    </row>
    <row r="292" spans="1:6" x14ac:dyDescent="0.2">
      <c r="A292" s="19" t="s">
        <v>274</v>
      </c>
      <c r="B292" s="27">
        <f>(+'Sales, Listings, Prices'!E299-'Sales, Listings, Prices'!E287)/'Sales, Listings, Prices'!E287</f>
        <v>0.14861714428575892</v>
      </c>
      <c r="C292" s="27">
        <f>(+'Sales, Listings, Prices'!K299-'Sales, Listings, Prices'!K287)/'Sales, Listings, Prices'!K287</f>
        <v>8.4337349397590355E-2</v>
      </c>
      <c r="D292" s="27">
        <f>(+'Sales, Listings, Prices'!Q299-'Sales, Listings, Prices'!Q287)/'Sales, Listings, Prices'!Q287</f>
        <v>0.12641165755919853</v>
      </c>
      <c r="E292" s="27">
        <f>+'Sales, Listings, Prices'!E299/'Sales, Listings, Prices'!K299</f>
        <v>1.3612814814814815</v>
      </c>
      <c r="F292" s="27">
        <f>+'Sales, Listings, Prices'!E299/'Sales, Listings, Prices'!Q299</f>
        <v>1.1886998706338938</v>
      </c>
    </row>
    <row r="293" spans="1:6" x14ac:dyDescent="0.2">
      <c r="A293" s="19" t="s">
        <v>275</v>
      </c>
      <c r="B293" s="27">
        <f>(+'Sales, Listings, Prices'!E300-'Sales, Listings, Prices'!E288)/'Sales, Listings, Prices'!E288</f>
        <v>0.19672131147540983</v>
      </c>
      <c r="C293" s="27">
        <f>(+'Sales, Listings, Prices'!K300-'Sales, Listings, Prices'!K288)/'Sales, Listings, Prices'!K288</f>
        <v>0.12446351931330472</v>
      </c>
      <c r="D293" s="27">
        <f>(+'Sales, Listings, Prices'!Q300-'Sales, Listings, Prices'!Q288)/'Sales, Listings, Prices'!Q288</f>
        <v>0.15401953418482345</v>
      </c>
      <c r="E293" s="27">
        <f>+'Sales, Listings, Prices'!E300/'Sales, Listings, Prices'!K300</f>
        <v>1.3931297709923665</v>
      </c>
      <c r="F293" s="27">
        <f>+'Sales, Listings, Prices'!E300/'Sales, Listings, Prices'!Q300</f>
        <v>1.1881510416666667</v>
      </c>
    </row>
    <row r="294" spans="1:6" x14ac:dyDescent="0.2">
      <c r="A294" s="19" t="s">
        <v>276</v>
      </c>
      <c r="B294" s="27">
        <f>(+'Sales, Listings, Prices'!E301-'Sales, Listings, Prices'!E289)/'Sales, Listings, Prices'!E289</f>
        <v>0.22224108396734518</v>
      </c>
      <c r="C294" s="27">
        <f>(+'Sales, Listings, Prices'!K301-'Sales, Listings, Prices'!K289)/'Sales, Listings, Prices'!K289</f>
        <v>0.12704918032786885</v>
      </c>
      <c r="D294" s="27">
        <f>(+'Sales, Listings, Prices'!Q301-'Sales, Listings, Prices'!Q289)/'Sales, Listings, Prices'!Q289</f>
        <v>0.16309171597633135</v>
      </c>
      <c r="E294" s="27">
        <f>+'Sales, Listings, Prices'!E301/'Sales, Listings, Prices'!K301</f>
        <v>1.44</v>
      </c>
      <c r="F294" s="27">
        <f>+'Sales, Listings, Prices'!E301/'Sales, Listings, Prices'!Q301</f>
        <v>1.2591414944356121</v>
      </c>
    </row>
    <row r="295" spans="1:6" x14ac:dyDescent="0.2">
      <c r="A295" s="19" t="s">
        <v>277</v>
      </c>
      <c r="B295" s="27">
        <f>(+'Sales, Listings, Prices'!E302-'Sales, Listings, Prices'!E290)/'Sales, Listings, Prices'!E290</f>
        <v>0.28939393939393937</v>
      </c>
      <c r="C295" s="27">
        <f>(+'Sales, Listings, Prices'!K302-'Sales, Listings, Prices'!K290)/'Sales, Listings, Prices'!K290</f>
        <v>0.13700281237444756</v>
      </c>
      <c r="D295" s="27">
        <f>(+'Sales, Listings, Prices'!Q302-'Sales, Listings, Prices'!Q290)/'Sales, Listings, Prices'!Q290</f>
        <v>0.17955112219451372</v>
      </c>
      <c r="E295" s="27">
        <f>+'Sales, Listings, Prices'!E302/'Sales, Listings, Prices'!K302</f>
        <v>1.5035335689045937</v>
      </c>
      <c r="F295" s="27">
        <f>+'Sales, Listings, Prices'!E302/'Sales, Listings, Prices'!Q302</f>
        <v>1.2851102385986106</v>
      </c>
    </row>
    <row r="296" spans="1:6" x14ac:dyDescent="0.2">
      <c r="A296" s="19" t="s">
        <v>278</v>
      </c>
      <c r="B296" s="27">
        <f>(+'Sales, Listings, Prices'!E303-'Sales, Listings, Prices'!E291)/'Sales, Listings, Prices'!E291</f>
        <v>0.41575076923076926</v>
      </c>
      <c r="C296" s="27">
        <f>(+'Sales, Listings, Prices'!K303-'Sales, Listings, Prices'!K291)/'Sales, Listings, Prices'!K291</f>
        <v>0.16222088835534212</v>
      </c>
      <c r="D296" s="27">
        <f>(+'Sales, Listings, Prices'!Q303-'Sales, Listings, Prices'!Q291)/'Sales, Listings, Prices'!Q291</f>
        <v>0.20718521102197418</v>
      </c>
      <c r="E296" s="27">
        <f>+'Sales, Listings, Prices'!E303/'Sales, Listings, Prices'!K303</f>
        <v>1.5842190614896761</v>
      </c>
      <c r="F296" s="27">
        <f>+'Sales, Listings, Prices'!E303/'Sales, Listings, Prices'!Q303</f>
        <v>1.3294394683617452</v>
      </c>
    </row>
    <row r="297" spans="1:6" x14ac:dyDescent="0.2">
      <c r="A297" s="19" t="s">
        <v>279</v>
      </c>
      <c r="B297" s="27">
        <f>(+'Sales, Listings, Prices'!E304-'Sales, Listings, Prices'!E292)/'Sales, Listings, Prices'!E292</f>
        <v>0.40243902439024393</v>
      </c>
      <c r="C297" s="27">
        <f>(+'Sales, Listings, Prices'!K304-'Sales, Listings, Prices'!K292)/'Sales, Listings, Prices'!K292</f>
        <v>0.20883534136546184</v>
      </c>
      <c r="D297" s="27">
        <f>(+'Sales, Listings, Prices'!Q304-'Sales, Listings, Prices'!Q292)/'Sales, Listings, Prices'!Q292</f>
        <v>0.25176304654442877</v>
      </c>
      <c r="E297" s="27">
        <f>+'Sales, Listings, Prices'!E304/'Sales, Listings, Prices'!K304</f>
        <v>1.5282392026578073</v>
      </c>
      <c r="F297" s="27">
        <f>+'Sales, Listings, Prices'!E304/'Sales, Listings, Prices'!Q304</f>
        <v>1.295774647887324</v>
      </c>
    </row>
    <row r="298" spans="1:6" x14ac:dyDescent="0.2">
      <c r="A298" s="19" t="s">
        <v>280</v>
      </c>
      <c r="B298" s="27">
        <f>(+'Sales, Listings, Prices'!E305-'Sales, Listings, Prices'!E293)/'Sales, Listings, Prices'!E293</f>
        <v>0.42011834319526625</v>
      </c>
      <c r="C298" s="27">
        <f>(+'Sales, Listings, Prices'!K305-'Sales, Listings, Prices'!K293)/'Sales, Listings, Prices'!K293</f>
        <v>0.19231227812414664</v>
      </c>
      <c r="D298" s="27">
        <f>(+'Sales, Listings, Prices'!Q305-'Sales, Listings, Prices'!Q293)/'Sales, Listings, Prices'!Q293</f>
        <v>0.24584040747028862</v>
      </c>
      <c r="E298" s="27">
        <f>+'Sales, Listings, Prices'!E305/'Sales, Listings, Prices'!K305</f>
        <v>1.5483870967741935</v>
      </c>
      <c r="F298" s="27">
        <f>+'Sales, Listings, Prices'!E305/'Sales, Listings, Prices'!Q305</f>
        <v>1.3082583810302535</v>
      </c>
    </row>
    <row r="299" spans="1:6" x14ac:dyDescent="0.2">
      <c r="A299" s="19" t="s">
        <v>281</v>
      </c>
      <c r="B299" s="27">
        <f>(+'Sales, Listings, Prices'!E306-'Sales, Listings, Prices'!E294)/'Sales, Listings, Prices'!E294</f>
        <v>0.37142857142857144</v>
      </c>
      <c r="C299" s="27">
        <f>(+'Sales, Listings, Prices'!K306-'Sales, Listings, Prices'!K294)/'Sales, Listings, Prices'!K294</f>
        <v>0.15241635687732341</v>
      </c>
      <c r="D299" s="27">
        <f>(+'Sales, Listings, Prices'!Q306-'Sales, Listings, Prices'!Q294)/'Sales, Listings, Prices'!Q294</f>
        <v>0.19345335515548281</v>
      </c>
      <c r="E299" s="27">
        <f>+'Sales, Listings, Prices'!E306/'Sales, Listings, Prices'!K306</f>
        <v>1.5483870967741935</v>
      </c>
      <c r="F299" s="27">
        <f>+'Sales, Listings, Prices'!E306/'Sales, Listings, Prices'!Q306</f>
        <v>1.3165112452002194</v>
      </c>
    </row>
    <row r="300" spans="1:6" x14ac:dyDescent="0.2">
      <c r="A300" s="19" t="s">
        <v>282</v>
      </c>
      <c r="B300" s="27">
        <f>(+'Sales, Listings, Prices'!E307-'Sales, Listings, Prices'!E295)/'Sales, Listings, Prices'!E295</f>
        <v>0.34289551130032286</v>
      </c>
      <c r="C300" s="27">
        <f>(+'Sales, Listings, Prices'!K307-'Sales, Listings, Prices'!K295)/'Sales, Listings, Prices'!K295</f>
        <v>0.16981132075471697</v>
      </c>
      <c r="D300" s="27">
        <f>(+'Sales, Listings, Prices'!Q307-'Sales, Listings, Prices'!Q295)/'Sales, Listings, Prices'!Q295</f>
        <v>0.16462628865979381</v>
      </c>
      <c r="E300" s="27">
        <f>+'Sales, Listings, Prices'!E307/'Sales, Listings, Prices'!K307</f>
        <v>1.5161290322580645</v>
      </c>
      <c r="F300" s="27">
        <f>+'Sales, Listings, Prices'!E307/'Sales, Listings, Prices'!Q307</f>
        <v>1.3001383125864454</v>
      </c>
    </row>
    <row r="301" spans="1:6" x14ac:dyDescent="0.2">
      <c r="A301" s="19" t="s">
        <v>283</v>
      </c>
      <c r="B301" s="27">
        <f>(+'Sales, Listings, Prices'!E308-'Sales, Listings, Prices'!E296)/'Sales, Listings, Prices'!E296</f>
        <v>0.28205128205128205</v>
      </c>
      <c r="C301" s="27">
        <f>(+'Sales, Listings, Prices'!K308-'Sales, Listings, Prices'!K296)/'Sales, Listings, Prices'!K296</f>
        <v>0.16226415094339622</v>
      </c>
      <c r="D301" s="27">
        <f>(+'Sales, Listings, Prices'!Q308-'Sales, Listings, Prices'!Q296)/'Sales, Listings, Prices'!Q296</f>
        <v>0.13996789727126807</v>
      </c>
      <c r="E301" s="27">
        <f>+'Sales, Listings, Prices'!E308/'Sales, Listings, Prices'!K308</f>
        <v>1.4610389610389611</v>
      </c>
      <c r="F301" s="27">
        <f>+'Sales, Listings, Prices'!E308/'Sales, Listings, Prices'!Q308</f>
        <v>1.2672486623486341</v>
      </c>
    </row>
    <row r="302" spans="1:6" x14ac:dyDescent="0.2">
      <c r="A302" s="19" t="s">
        <v>284</v>
      </c>
      <c r="B302" s="27">
        <f>(+'Sales, Listings, Prices'!E309-'Sales, Listings, Prices'!E297)/'Sales, Listings, Prices'!E297</f>
        <v>0.24225753424657534</v>
      </c>
      <c r="C302" s="27">
        <f>(+'Sales, Listings, Prices'!K309-'Sales, Listings, Prices'!K297)/'Sales, Listings, Prices'!K297</f>
        <v>0.15241635687732341</v>
      </c>
      <c r="D302" s="27">
        <f>(+'Sales, Listings, Prices'!Q309-'Sales, Listings, Prices'!Q297)/'Sales, Listings, Prices'!Q297</f>
        <v>0.13642172523961663</v>
      </c>
      <c r="E302" s="27">
        <f>+'Sales, Listings, Prices'!E309/'Sales, Listings, Prices'!K309</f>
        <v>1.4626580645161291</v>
      </c>
      <c r="F302" s="27">
        <f>+'Sales, Listings, Prices'!E309/'Sales, Listings, Prices'!Q309</f>
        <v>1.2747371380376722</v>
      </c>
    </row>
    <row r="303" spans="1:6" x14ac:dyDescent="0.2">
      <c r="A303" s="19" t="s">
        <v>285</v>
      </c>
      <c r="B303" s="27">
        <f>(+'Sales, Listings, Prices'!E310-'Sales, Listings, Prices'!E298)/'Sales, Listings, Prices'!E298</f>
        <v>0.28254316251027678</v>
      </c>
      <c r="C303" s="27">
        <f>(+'Sales, Listings, Prices'!K310-'Sales, Listings, Prices'!K298)/'Sales, Listings, Prices'!K298</f>
        <v>0.16709892552797331</v>
      </c>
      <c r="D303" s="27">
        <f>(+'Sales, Listings, Prices'!Q310-'Sales, Listings, Prices'!Q298)/'Sales, Listings, Prices'!Q298</f>
        <v>0.15250965250965251</v>
      </c>
      <c r="E303" s="27">
        <f>+'Sales, Listings, Prices'!E310/'Sales, Listings, Prices'!K310</f>
        <v>1.4857142857142858</v>
      </c>
      <c r="F303" s="27">
        <f>+'Sales, Listings, Prices'!E310/'Sales, Listings, Prices'!Q310</f>
        <v>1.306532663316583</v>
      </c>
    </row>
    <row r="304" spans="1:6" x14ac:dyDescent="0.2">
      <c r="A304" s="19" t="s">
        <v>286</v>
      </c>
      <c r="B304" s="27">
        <f>(+'Sales, Listings, Prices'!E311-'Sales, Listings, Prices'!E299)/'Sales, Listings, Prices'!E299</f>
        <v>0.29235524260908841</v>
      </c>
      <c r="C304" s="27">
        <f>(+'Sales, Listings, Prices'!K311-'Sales, Listings, Prices'!K299)/'Sales, Listings, Prices'!K299</f>
        <v>0.18703703703703703</v>
      </c>
      <c r="D304" s="27">
        <f>(+'Sales, Listings, Prices'!Q311-'Sales, Listings, Prices'!Q299)/'Sales, Listings, Prices'!Q299</f>
        <v>0.16041397153945666</v>
      </c>
      <c r="E304" s="27">
        <f>+'Sales, Listings, Prices'!E311/'Sales, Listings, Prices'!K311</f>
        <v>1.4820592823712948</v>
      </c>
      <c r="F304" s="27">
        <f>+'Sales, Listings, Prices'!E311/'Sales, Listings, Prices'!Q311</f>
        <v>1.3238573021181717</v>
      </c>
    </row>
    <row r="305" spans="1:6" x14ac:dyDescent="0.2">
      <c r="A305" s="19" t="s">
        <v>287</v>
      </c>
      <c r="B305" s="27">
        <f>(+'Sales, Listings, Prices'!E312-'Sales, Listings, Prices'!E300)/'Sales, Listings, Prices'!E300</f>
        <v>0.31506849315068491</v>
      </c>
      <c r="C305" s="27">
        <f>(+'Sales, Listings, Prices'!K312-'Sales, Listings, Prices'!K300)/'Sales, Listings, Prices'!K300</f>
        <v>0.19465648854961831</v>
      </c>
      <c r="D305" s="27">
        <f>(+'Sales, Listings, Prices'!Q312-'Sales, Listings, Prices'!Q300)/'Sales, Listings, Prices'!Q300</f>
        <v>0.1533203125</v>
      </c>
      <c r="E305" s="27">
        <f>+'Sales, Listings, Prices'!E312/'Sales, Listings, Prices'!K312</f>
        <v>1.5335463258785942</v>
      </c>
      <c r="F305" s="27">
        <f>+'Sales, Listings, Prices'!E312/'Sales, Listings, Prices'!Q312</f>
        <v>1.3547840812870449</v>
      </c>
    </row>
    <row r="306" spans="1:6" x14ac:dyDescent="0.2">
      <c r="A306" s="19" t="s">
        <v>288</v>
      </c>
      <c r="B306" s="27">
        <f>(+'Sales, Listings, Prices'!E313-'Sales, Listings, Prices'!E301)/'Sales, Listings, Prices'!E301</f>
        <v>0.25631313131313133</v>
      </c>
      <c r="C306" s="27">
        <f>(+'Sales, Listings, Prices'!K313-'Sales, Listings, Prices'!K301)/'Sales, Listings, Prices'!K301</f>
        <v>0.18181818181818182</v>
      </c>
      <c r="D306" s="27">
        <f>(+'Sales, Listings, Prices'!Q313-'Sales, Listings, Prices'!Q301)/'Sales, Listings, Prices'!Q301</f>
        <v>0.15643879173290939</v>
      </c>
      <c r="E306" s="27">
        <f>+'Sales, Listings, Prices'!E313/'Sales, Listings, Prices'!K313</f>
        <v>1.5307692307692307</v>
      </c>
      <c r="F306" s="27">
        <f>+'Sales, Listings, Prices'!E313/'Sales, Listings, Prices'!Q313</f>
        <v>1.3678856200164971</v>
      </c>
    </row>
    <row r="307" spans="1:6" x14ac:dyDescent="0.2">
      <c r="A307" s="19" t="s">
        <v>289</v>
      </c>
      <c r="B307" s="27">
        <f>(+'Sales, Listings, Prices'!E314-'Sales, Listings, Prices'!E302)/'Sales, Listings, Prices'!E302</f>
        <v>0.22209165687426558</v>
      </c>
      <c r="C307" s="27">
        <f>(+'Sales, Listings, Prices'!K314-'Sales, Listings, Prices'!K302)/'Sales, Listings, Prices'!K302</f>
        <v>0.18374558303886926</v>
      </c>
      <c r="D307" s="27">
        <f>(+'Sales, Listings, Prices'!Q314-'Sales, Listings, Prices'!Q302)/'Sales, Listings, Prices'!Q302</f>
        <v>0.14557535487768045</v>
      </c>
      <c r="E307" s="27">
        <f>+'Sales, Listings, Prices'!E314/'Sales, Listings, Prices'!K314</f>
        <v>1.5522388059701493</v>
      </c>
      <c r="F307" s="27">
        <f>+'Sales, Listings, Prices'!E314/'Sales, Listings, Prices'!Q314</f>
        <v>1.3709464803585552</v>
      </c>
    </row>
    <row r="308" spans="1:6" x14ac:dyDescent="0.2">
      <c r="A308" s="19" t="s">
        <v>290</v>
      </c>
      <c r="B308" s="27">
        <f>(+'Sales, Listings, Prices'!E315-'Sales, Listings, Prices'!E303)/'Sales, Listings, Prices'!E303</f>
        <v>0.19534294389060222</v>
      </c>
      <c r="C308" s="27">
        <f>(+'Sales, Listings, Prices'!K315-'Sales, Listings, Prices'!K303)/'Sales, Listings, Prices'!K303</f>
        <v>0.20417712497288587</v>
      </c>
      <c r="D308" s="27">
        <f>(+'Sales, Listings, Prices'!Q315-'Sales, Listings, Prices'!Q303)/'Sales, Listings, Prices'!Q303</f>
        <v>0.14273331407107773</v>
      </c>
      <c r="E308" s="27">
        <f>+'Sales, Listings, Prices'!E315/'Sales, Listings, Prices'!K315</f>
        <v>1.5725967861840224</v>
      </c>
      <c r="F308" s="27">
        <f>+'Sales, Listings, Prices'!E315/'Sales, Listings, Prices'!Q315</f>
        <v>1.390644753476612</v>
      </c>
    </row>
    <row r="309" spans="1:6" x14ac:dyDescent="0.2">
      <c r="A309" s="19" t="s">
        <v>291</v>
      </c>
      <c r="B309" s="27">
        <f>(+'Sales, Listings, Prices'!E316-'Sales, Listings, Prices'!E304)/'Sales, Listings, Prices'!E304</f>
        <v>0.19565217391304349</v>
      </c>
      <c r="C309" s="27">
        <f>(+'Sales, Listings, Prices'!K316-'Sales, Listings, Prices'!K304)/'Sales, Listings, Prices'!K304</f>
        <v>0.19601328903654486</v>
      </c>
      <c r="D309" s="27">
        <f>(+'Sales, Listings, Prices'!Q316-'Sales, Listings, Prices'!Q304)/'Sales, Listings, Prices'!Q304</f>
        <v>0.15042253521126761</v>
      </c>
      <c r="E309" s="27">
        <f>+'Sales, Listings, Prices'!E316/'Sales, Listings, Prices'!K316</f>
        <v>1.5277777777777777</v>
      </c>
      <c r="F309" s="27">
        <f>+'Sales, Listings, Prices'!E316/'Sales, Listings, Prices'!Q316</f>
        <v>1.346718903036239</v>
      </c>
    </row>
    <row r="310" spans="1:6" x14ac:dyDescent="0.2">
      <c r="A310" s="19" t="s">
        <v>292</v>
      </c>
      <c r="B310" s="27">
        <f>(+'Sales, Listings, Prices'!E317-'Sales, Listings, Prices'!E305)/'Sales, Listings, Prices'!E305</f>
        <v>0.11375</v>
      </c>
      <c r="C310" s="27">
        <f>(+'Sales, Listings, Prices'!K317-'Sales, Listings, Prices'!K305)/'Sales, Listings, Prices'!K305</f>
        <v>0.16129032258064516</v>
      </c>
      <c r="D310" s="27">
        <f>(+'Sales, Listings, Prices'!Q317-'Sales, Listings, Prices'!Q305)/'Sales, Listings, Prices'!Q305</f>
        <v>0.12782774597983101</v>
      </c>
      <c r="E310" s="27">
        <f>+'Sales, Listings, Prices'!E317/'Sales, Listings, Prices'!K317</f>
        <v>1.4850000000000001</v>
      </c>
      <c r="F310" s="27">
        <f>+'Sales, Listings, Prices'!E317/'Sales, Listings, Prices'!Q317</f>
        <v>1.2919284678588689</v>
      </c>
    </row>
    <row r="311" spans="1:6" x14ac:dyDescent="0.2">
      <c r="A311" s="19" t="s">
        <v>293</v>
      </c>
      <c r="B311" s="27">
        <f>(+'Sales, Listings, Prices'!E318-'Sales, Listings, Prices'!E306)/'Sales, Listings, Prices'!E306</f>
        <v>7.2916666666666671E-2</v>
      </c>
      <c r="C311" s="27">
        <f>(+'Sales, Listings, Prices'!K318-'Sales, Listings, Prices'!K306)/'Sales, Listings, Prices'!K306</f>
        <v>0.12903225806451613</v>
      </c>
      <c r="D311" s="27">
        <f>(+'Sales, Listings, Prices'!Q318-'Sales, Listings, Prices'!Q306)/'Sales, Listings, Prices'!Q306</f>
        <v>9.4898518924849143E-2</v>
      </c>
      <c r="E311" s="27">
        <f>+'Sales, Listings, Prices'!E318/'Sales, Listings, Prices'!K318</f>
        <v>1.4714285714285715</v>
      </c>
      <c r="F311" s="27">
        <f>+'Sales, Listings, Prices'!E318/'Sales, Listings, Prices'!Q318</f>
        <v>1.2900801603206413</v>
      </c>
    </row>
    <row r="312" spans="1:6" x14ac:dyDescent="0.2">
      <c r="A312" s="19" t="s">
        <v>294</v>
      </c>
      <c r="B312" s="27">
        <f>(+'Sales, Listings, Prices'!E319-'Sales, Listings, Prices'!E307)/'Sales, Listings, Prices'!E307</f>
        <v>5.9574468085106386E-2</v>
      </c>
      <c r="C312" s="27">
        <f>(+'Sales, Listings, Prices'!K319-'Sales, Listings, Prices'!K307)/'Sales, Listings, Prices'!K307</f>
        <v>0.10964516129032258</v>
      </c>
      <c r="D312" s="27">
        <f>(+'Sales, Listings, Prices'!Q319-'Sales, Listings, Prices'!Q307)/'Sales, Listings, Prices'!Q307</f>
        <v>8.3540802213001378E-2</v>
      </c>
      <c r="E312" s="27">
        <f>+'Sales, Listings, Prices'!E319/'Sales, Listings, Prices'!K319</f>
        <v>1.4477165033867263</v>
      </c>
      <c r="F312" s="27">
        <f>+'Sales, Listings, Prices'!E319/'Sales, Listings, Prices'!Q319</f>
        <v>1.2713811590502937</v>
      </c>
    </row>
    <row r="313" spans="1:6" x14ac:dyDescent="0.2">
      <c r="A313" s="19" t="s">
        <v>295</v>
      </c>
      <c r="B313" s="27">
        <f>(+'Sales, Listings, Prices'!E320-'Sales, Listings, Prices'!E308)/'Sales, Listings, Prices'!E308</f>
        <v>5.1944444444444446E-2</v>
      </c>
      <c r="C313" s="27">
        <f>(+'Sales, Listings, Prices'!K320-'Sales, Listings, Prices'!K308)/'Sales, Listings, Prices'!K308</f>
        <v>0.10551948051948051</v>
      </c>
      <c r="D313" s="27">
        <f>(+'Sales, Listings, Prices'!Q320-'Sales, Listings, Prices'!Q308)/'Sales, Listings, Prices'!Q308</f>
        <v>7.9977471134891578E-2</v>
      </c>
      <c r="E313" s="27">
        <f>+'Sales, Listings, Prices'!E320/'Sales, Listings, Prices'!K320</f>
        <v>1.3902349486049927</v>
      </c>
      <c r="F313" s="27">
        <f>+'Sales, Listings, Prices'!E320/'Sales, Listings, Prices'!Q320</f>
        <v>1.2343546284224249</v>
      </c>
    </row>
    <row r="314" spans="1:6" x14ac:dyDescent="0.2">
      <c r="A314" s="19" t="s">
        <v>296</v>
      </c>
      <c r="B314" s="27">
        <f>(+'Sales, Listings, Prices'!E321-'Sales, Listings, Prices'!E309)/'Sales, Listings, Prices'!E309</f>
        <v>3.6557394403472249E-2</v>
      </c>
      <c r="C314" s="27">
        <f>(+'Sales, Listings, Prices'!K321-'Sales, Listings, Prices'!K309)/'Sales, Listings, Prices'!K309</f>
        <v>8.0645161290322578E-2</v>
      </c>
      <c r="D314" s="27">
        <f>(+'Sales, Listings, Prices'!Q321-'Sales, Listings, Prices'!Q309)/'Sales, Listings, Prices'!Q309</f>
        <v>6.4942367163339898E-2</v>
      </c>
      <c r="E314" s="27">
        <f>+'Sales, Listings, Prices'!E321/'Sales, Listings, Prices'!K321</f>
        <v>1.4029850746268657</v>
      </c>
      <c r="F314" s="27">
        <f>+'Sales, Listings, Prices'!E321/'Sales, Listings, Prices'!Q321</f>
        <v>1.2407602956705386</v>
      </c>
    </row>
    <row r="315" spans="1:6" x14ac:dyDescent="0.2">
      <c r="A315" s="19" t="s">
        <v>297</v>
      </c>
      <c r="B315" s="27">
        <f>(+'Sales, Listings, Prices'!E322-'Sales, Listings, Prices'!E310)/'Sales, Listings, Prices'!E310</f>
        <v>-6.41025641025641E-3</v>
      </c>
      <c r="C315" s="27">
        <f>(+'Sales, Listings, Prices'!K322-'Sales, Listings, Prices'!K310)/'Sales, Listings, Prices'!K310</f>
        <v>4.7619047619047616E-2</v>
      </c>
      <c r="D315" s="27">
        <f>(+'Sales, Listings, Prices'!Q322-'Sales, Listings, Prices'!Q310)/'Sales, Listings, Prices'!Q310</f>
        <v>4.0201005025125629E-2</v>
      </c>
      <c r="E315" s="27">
        <f>+'Sales, Listings, Prices'!E322/'Sales, Listings, Prices'!K322</f>
        <v>1.4090909090909092</v>
      </c>
      <c r="F315" s="27">
        <f>+'Sales, Listings, Prices'!E322/'Sales, Listings, Prices'!Q322</f>
        <v>1.2479871175523349</v>
      </c>
    </row>
    <row r="316" spans="1:6" x14ac:dyDescent="0.2">
      <c r="A316" s="19" t="s">
        <v>298</v>
      </c>
      <c r="B316" s="27">
        <f>(+'Sales, Listings, Prices'!E323-'Sales, Listings, Prices'!E311)/'Sales, Listings, Prices'!E311</f>
        <v>-5.2631578947368418E-2</v>
      </c>
      <c r="C316" s="27">
        <f>(+'Sales, Listings, Prices'!K323-'Sales, Listings, Prices'!K311)/'Sales, Listings, Prices'!K311</f>
        <v>3.252730109204368E-2</v>
      </c>
      <c r="D316" s="27">
        <f>(+'Sales, Listings, Prices'!Q323-'Sales, Listings, Prices'!Q311)/'Sales, Listings, Prices'!Q311</f>
        <v>2.1460423634336676E-2</v>
      </c>
      <c r="E316" s="27">
        <f>+'Sales, Listings, Prices'!E323/'Sales, Listings, Prices'!K323</f>
        <v>1.3598247337009897</v>
      </c>
      <c r="F316" s="27">
        <f>+'Sales, Listings, Prices'!E323/'Sales, Listings, Prices'!Q323</f>
        <v>1.2278308321964528</v>
      </c>
    </row>
    <row r="317" spans="1:6" x14ac:dyDescent="0.2">
      <c r="A317" s="19" t="s">
        <v>299</v>
      </c>
      <c r="B317" s="27">
        <f>(+'Sales, Listings, Prices'!E324-'Sales, Listings, Prices'!E312)/'Sales, Listings, Prices'!E312</f>
        <v>-6.2520833333333331E-2</v>
      </c>
      <c r="C317" s="27">
        <f>(+'Sales, Listings, Prices'!K324-'Sales, Listings, Prices'!K312)/'Sales, Listings, Prices'!K312</f>
        <v>1.9137380191693292E-2</v>
      </c>
      <c r="D317" s="27">
        <f>(+'Sales, Listings, Prices'!Q324-'Sales, Listings, Prices'!Q312)/'Sales, Listings, Prices'!Q312</f>
        <v>1.9475021168501271E-2</v>
      </c>
      <c r="E317" s="27">
        <f>+'Sales, Listings, Prices'!E324/'Sales, Listings, Prices'!K324</f>
        <v>1.4106711809147623</v>
      </c>
      <c r="F317" s="27">
        <f>+'Sales, Listings, Prices'!E324/'Sales, Listings, Prices'!Q324</f>
        <v>1.2458194905869324</v>
      </c>
    </row>
    <row r="318" spans="1:6" x14ac:dyDescent="0.2">
      <c r="A318" s="19" t="s">
        <v>300</v>
      </c>
      <c r="B318" s="27">
        <f>(+'Sales, Listings, Prices'!E325-'Sales, Listings, Prices'!E313)/'Sales, Listings, Prices'!E313</f>
        <v>-0.12385527638190955</v>
      </c>
      <c r="C318" s="27">
        <f>(+'Sales, Listings, Prices'!K325-'Sales, Listings, Prices'!K313)/'Sales, Listings, Prices'!K313</f>
        <v>0</v>
      </c>
      <c r="D318" s="27">
        <f>(+'Sales, Listings, Prices'!Q325-'Sales, Listings, Prices'!Q313)/'Sales, Listings, Prices'!Q313</f>
        <v>-2.7495188342040145E-4</v>
      </c>
      <c r="E318" s="27">
        <f>+'Sales, Listings, Prices'!E325/'Sales, Listings, Prices'!K325</f>
        <v>1.3411753846153847</v>
      </c>
      <c r="F318" s="27">
        <f>+'Sales, Listings, Prices'!E325/'Sales, Listings, Prices'!Q325</f>
        <v>1.1987953795379538</v>
      </c>
    </row>
    <row r="319" spans="1:6" x14ac:dyDescent="0.2">
      <c r="A319" s="19" t="s">
        <v>301</v>
      </c>
      <c r="B319" s="27">
        <f>(+'Sales, Listings, Prices'!E326-'Sales, Listings, Prices'!E314)/'Sales, Listings, Prices'!E314</f>
        <v>-0.13461538461538461</v>
      </c>
      <c r="C319" s="27">
        <f>(+'Sales, Listings, Prices'!K326-'Sales, Listings, Prices'!K314)/'Sales, Listings, Prices'!K314</f>
        <v>-1.4925373134328358E-2</v>
      </c>
      <c r="D319" s="27">
        <f>(+'Sales, Listings, Prices'!Q326-'Sales, Listings, Prices'!Q314)/'Sales, Listings, Prices'!Q314</f>
        <v>-1.0282098602689164E-2</v>
      </c>
      <c r="E319" s="27">
        <f>+'Sales, Listings, Prices'!E326/'Sales, Listings, Prices'!K326</f>
        <v>1.3636363636363635</v>
      </c>
      <c r="F319" s="27">
        <f>+'Sales, Listings, Prices'!E326/'Sales, Listings, Prices'!Q326</f>
        <v>1.1987213638785297</v>
      </c>
    </row>
    <row r="320" spans="1:6" x14ac:dyDescent="0.2">
      <c r="A320" s="19" t="s">
        <v>302</v>
      </c>
      <c r="B320" s="27">
        <f>(+'Sales, Listings, Prices'!E327-'Sales, Listings, Prices'!E315)/'Sales, Listings, Prices'!E315</f>
        <v>-0.15454545454545454</v>
      </c>
      <c r="C320" s="27">
        <f>(+'Sales, Listings, Prices'!K327-'Sales, Listings, Prices'!K315)/'Sales, Listings, Prices'!K315</f>
        <v>-3.64270601017899E-2</v>
      </c>
      <c r="D320" s="27">
        <f>(+'Sales, Listings, Prices'!Q327-'Sales, Listings, Prices'!Q315)/'Sales, Listings, Prices'!Q315</f>
        <v>-2.4273072060682681E-2</v>
      </c>
      <c r="E320" s="27">
        <f>+'Sales, Listings, Prices'!E327/'Sales, Listings, Prices'!K327</f>
        <v>1.3798219584569733</v>
      </c>
      <c r="F320" s="27">
        <f>+'Sales, Listings, Prices'!E327/'Sales, Listings, Prices'!Q327</f>
        <v>1.204975382223374</v>
      </c>
    </row>
    <row r="321" spans="1:6" x14ac:dyDescent="0.2">
      <c r="A321" s="19" t="s">
        <v>303</v>
      </c>
      <c r="B321" s="27">
        <f>(+'Sales, Listings, Prices'!E328-'Sales, Listings, Prices'!E316)/'Sales, Listings, Prices'!E316</f>
        <v>-0.15658</v>
      </c>
      <c r="C321" s="27">
        <f>(+'Sales, Listings, Prices'!K328-'Sales, Listings, Prices'!K316)/'Sales, Listings, Prices'!K316</f>
        <v>-4.1666666666666664E-2</v>
      </c>
      <c r="D321" s="27">
        <f>(+'Sales, Listings, Prices'!Q328-'Sales, Listings, Prices'!Q316)/'Sales, Listings, Prices'!Q316</f>
        <v>-2.9138099902056808E-2</v>
      </c>
      <c r="E321" s="27">
        <f>+'Sales, Listings, Prices'!E328/'Sales, Listings, Prices'!K328</f>
        <v>1.3445826086956523</v>
      </c>
      <c r="F321" s="27">
        <f>+'Sales, Listings, Prices'!E328/'Sales, Listings, Prices'!Q328</f>
        <v>1.1699394703656998</v>
      </c>
    </row>
    <row r="322" spans="1:6" x14ac:dyDescent="0.2">
      <c r="A322" s="19" t="s">
        <v>304</v>
      </c>
      <c r="B322" s="27">
        <f>(+'Sales, Listings, Prices'!E329-'Sales, Listings, Prices'!E317)/'Sales, Listings, Prices'!E317</f>
        <v>-0.10877104377104377</v>
      </c>
      <c r="C322" s="27">
        <f>(+'Sales, Listings, Prices'!K329-'Sales, Listings, Prices'!K317)/'Sales, Listings, Prices'!K317</f>
        <v>-3.4722222222222224E-2</v>
      </c>
      <c r="D322" s="27">
        <f>(+'Sales, Listings, Prices'!Q329-'Sales, Listings, Prices'!Q317)/'Sales, Listings, Prices'!Q317</f>
        <v>-8.9415176413726438E-3</v>
      </c>
      <c r="E322" s="27">
        <f>+'Sales, Listings, Prices'!E329/'Sales, Listings, Prices'!K329</f>
        <v>1.3710820143884892</v>
      </c>
      <c r="F322" s="27">
        <f>+'Sales, Listings, Prices'!E329/'Sales, Listings, Prices'!Q329</f>
        <v>1.1617922457937089</v>
      </c>
    </row>
    <row r="323" spans="1:6" x14ac:dyDescent="0.2">
      <c r="A323" s="19" t="s">
        <v>305</v>
      </c>
      <c r="B323" s="27">
        <f>(+'Sales, Listings, Prices'!E330-'Sales, Listings, Prices'!E318)/'Sales, Listings, Prices'!E318</f>
        <v>-0.10679611650485436</v>
      </c>
      <c r="C323" s="27">
        <f>(+'Sales, Listings, Prices'!K330-'Sales, Listings, Prices'!K318)/'Sales, Listings, Prices'!K318</f>
        <v>-1.4285714285714285E-2</v>
      </c>
      <c r="D323" s="27">
        <f>(+'Sales, Listings, Prices'!Q330-'Sales, Listings, Prices'!Q318)/'Sales, Listings, Prices'!Q318</f>
        <v>1.6032064128256512E-2</v>
      </c>
      <c r="E323" s="27">
        <f>+'Sales, Listings, Prices'!E330/'Sales, Listings, Prices'!K330</f>
        <v>1.3333333333333333</v>
      </c>
      <c r="F323" s="27">
        <f>+'Sales, Listings, Prices'!E330/'Sales, Listings, Prices'!Q330</f>
        <v>1.1341222879684418</v>
      </c>
    </row>
    <row r="324" spans="1:6" x14ac:dyDescent="0.2">
      <c r="A324" s="19" t="s">
        <v>306</v>
      </c>
      <c r="B324" s="27">
        <f>(+'Sales, Listings, Prices'!E331-'Sales, Listings, Prices'!E319)/'Sales, Listings, Prices'!E319</f>
        <v>-8.7349397590361449E-2</v>
      </c>
      <c r="C324" s="27">
        <f>(+'Sales, Listings, Prices'!K331-'Sales, Listings, Prices'!K319)/'Sales, Listings, Prices'!K319</f>
        <v>-1.1599174394604493E-2</v>
      </c>
      <c r="D324" s="27">
        <f>(+'Sales, Listings, Prices'!Q331-'Sales, Listings, Prices'!Q319)/'Sales, Listings, Prices'!Q319</f>
        <v>3.1912177687005362E-2</v>
      </c>
      <c r="E324" s="27">
        <f>+'Sales, Listings, Prices'!E331/'Sales, Listings, Prices'!K331</f>
        <v>1.3367647058823529</v>
      </c>
      <c r="F324" s="27">
        <f>+'Sales, Listings, Prices'!E331/'Sales, Listings, Prices'!Q331</f>
        <v>1.124443344878773</v>
      </c>
    </row>
    <row r="325" spans="1:6" x14ac:dyDescent="0.2">
      <c r="A325" s="19" t="s">
        <v>307</v>
      </c>
      <c r="B325" s="27">
        <f>(+'Sales, Listings, Prices'!E332-'Sales, Listings, Prices'!E320)/'Sales, Listings, Prices'!E320</f>
        <v>-4.937945603379984E-2</v>
      </c>
      <c r="C325" s="27">
        <f>(+'Sales, Listings, Prices'!K332-'Sales, Listings, Prices'!K320)/'Sales, Listings, Prices'!K320</f>
        <v>-7.3421439060205578E-3</v>
      </c>
      <c r="D325" s="27">
        <f>(+'Sales, Listings, Prices'!Q332-'Sales, Listings, Prices'!Q320)/'Sales, Listings, Prices'!Q320</f>
        <v>2.3989569752281618E-2</v>
      </c>
      <c r="E325" s="27">
        <f>+'Sales, Listings, Prices'!E332/'Sales, Listings, Prices'!K332</f>
        <v>1.331360946745562</v>
      </c>
      <c r="F325" s="27">
        <f>+'Sales, Listings, Prices'!E332/'Sales, Listings, Prices'!Q332</f>
        <v>1.1459129106187931</v>
      </c>
    </row>
    <row r="326" spans="1:6" x14ac:dyDescent="0.2">
      <c r="A326" s="19" t="s">
        <v>308</v>
      </c>
      <c r="B326" s="27">
        <f>(+'Sales, Listings, Prices'!E333-'Sales, Listings, Prices'!E321)/'Sales, Listings, Prices'!E321</f>
        <v>-7.2340425531914887E-2</v>
      </c>
      <c r="C326" s="27">
        <f>(+'Sales, Listings, Prices'!K333-'Sales, Listings, Prices'!K321)/'Sales, Listings, Prices'!K321</f>
        <v>-1.4925373134328358E-2</v>
      </c>
      <c r="D326" s="27">
        <f>(+'Sales, Listings, Prices'!Q333-'Sales, Listings, Prices'!Q321)/'Sales, Listings, Prices'!Q321</f>
        <v>3.3790918690601898E-2</v>
      </c>
      <c r="E326" s="27">
        <f>+'Sales, Listings, Prices'!E333/'Sales, Listings, Prices'!K333</f>
        <v>1.3212121212121213</v>
      </c>
      <c r="F326" s="27">
        <f>+'Sales, Listings, Prices'!E333/'Sales, Listings, Prices'!Q333</f>
        <v>1.1133810010214504</v>
      </c>
    </row>
    <row r="327" spans="1:6" x14ac:dyDescent="0.2">
      <c r="A327" s="19" t="s">
        <v>309</v>
      </c>
      <c r="B327" s="27">
        <f>(+'Sales, Listings, Prices'!E334-'Sales, Listings, Prices'!E322)/'Sales, Listings, Prices'!E322</f>
        <v>-9.2473118279569888E-2</v>
      </c>
      <c r="C327" s="27">
        <f>(+'Sales, Listings, Prices'!K334-'Sales, Listings, Prices'!K322)/'Sales, Listings, Prices'!K322</f>
        <v>-1.5151515151515152E-2</v>
      </c>
      <c r="D327" s="27">
        <f>(+'Sales, Listings, Prices'!Q334-'Sales, Listings, Prices'!Q322)/'Sales, Listings, Prices'!Q322</f>
        <v>4.079441760601181E-2</v>
      </c>
      <c r="E327" s="27">
        <f>+'Sales, Listings, Prices'!E334/'Sales, Listings, Prices'!K334</f>
        <v>1.2984615384615386</v>
      </c>
      <c r="F327" s="27">
        <f>+'Sales, Listings, Prices'!E334/'Sales, Listings, Prices'!Q334</f>
        <v>1.0881897885507994</v>
      </c>
    </row>
    <row r="328" spans="1:6" x14ac:dyDescent="0.2">
      <c r="A328" s="19" t="s">
        <v>310</v>
      </c>
      <c r="B328" s="27">
        <f>(+'Sales, Listings, Prices'!E335-'Sales, Listings, Prices'!E323)/'Sales, Listings, Prices'!E323</f>
        <v>-2.2222222222222223E-2</v>
      </c>
      <c r="C328" s="27">
        <f>(+'Sales, Listings, Prices'!K335-'Sales, Listings, Prices'!K323)/'Sales, Listings, Prices'!K323</f>
        <v>1.2313968421847852E-2</v>
      </c>
      <c r="D328" s="27">
        <f>(+'Sales, Listings, Prices'!Q335-'Sales, Listings, Prices'!Q323)/'Sales, Listings, Prices'!Q323</f>
        <v>4.0654843110504775E-2</v>
      </c>
      <c r="E328" s="27">
        <f>+'Sales, Listings, Prices'!E335/'Sales, Listings, Prices'!K335</f>
        <v>1.3134328358208955</v>
      </c>
      <c r="F328" s="27">
        <f>+'Sales, Listings, Prices'!E335/'Sales, Listings, Prices'!Q335</f>
        <v>1.1536444677503932</v>
      </c>
    </row>
    <row r="329" spans="1:6" x14ac:dyDescent="0.2">
      <c r="A329" s="19" t="s">
        <v>311</v>
      </c>
      <c r="B329" s="27">
        <f>(+'Sales, Listings, Prices'!E336-'Sales, Listings, Prices'!E324)/'Sales, Listings, Prices'!E324</f>
        <v>-5.1090024222760509E-2</v>
      </c>
      <c r="C329" s="27">
        <f>(+'Sales, Listings, Prices'!K336-'Sales, Listings, Prices'!K324)/'Sales, Listings, Prices'!K324</f>
        <v>1.8555440609423494E-2</v>
      </c>
      <c r="D329" s="27">
        <f>(+'Sales, Listings, Prices'!Q336-'Sales, Listings, Prices'!Q324)/'Sales, Listings, Prices'!Q324</f>
        <v>4.817275747508306E-2</v>
      </c>
      <c r="E329" s="27">
        <f>+'Sales, Listings, Prices'!E336/'Sales, Listings, Prices'!K336</f>
        <v>1.3142141338036188</v>
      </c>
      <c r="F329" s="27">
        <f>+'Sales, Listings, Prices'!E336/'Sales, Listings, Prices'!Q336</f>
        <v>1.12783940834654</v>
      </c>
    </row>
    <row r="330" spans="1:6" x14ac:dyDescent="0.2">
      <c r="A330" s="19" t="s">
        <v>312</v>
      </c>
      <c r="B330" s="27">
        <f>(+'Sales, Listings, Prices'!E337-'Sales, Listings, Prices'!E325)/'Sales, Listings, Prices'!E325</f>
        <v>7.153312134935602E-3</v>
      </c>
      <c r="C330" s="27">
        <f>(+'Sales, Listings, Prices'!K337-'Sales, Listings, Prices'!K325)/'Sales, Listings, Prices'!K325</f>
        <v>2.3076923076923078E-2</v>
      </c>
      <c r="D330" s="27">
        <f>(+'Sales, Listings, Prices'!Q337-'Sales, Listings, Prices'!Q325)/'Sales, Listings, Prices'!Q325</f>
        <v>5.5555555555555552E-2</v>
      </c>
      <c r="E330" s="27">
        <f>+'Sales, Listings, Prices'!E337/'Sales, Listings, Prices'!K337</f>
        <v>1.3203007518796992</v>
      </c>
      <c r="F330" s="27">
        <f>+'Sales, Listings, Prices'!E337/'Sales, Listings, Prices'!Q337</f>
        <v>1.1438249088066701</v>
      </c>
    </row>
    <row r="331" spans="1:6" x14ac:dyDescent="0.2">
      <c r="A331" s="19" t="s">
        <v>313</v>
      </c>
      <c r="B331" s="27">
        <f>(+'Sales, Listings, Prices'!E338-'Sales, Listings, Prices'!E326)/'Sales, Listings, Prices'!E326</f>
        <v>-1.4315555555555555E-2</v>
      </c>
      <c r="C331" s="27">
        <f>(+'Sales, Listings, Prices'!K338-'Sales, Listings, Prices'!K326)/'Sales, Listings, Prices'!K326</f>
        <v>1.9969696969696971E-2</v>
      </c>
      <c r="D331" s="27">
        <f>(+'Sales, Listings, Prices'!Q338-'Sales, Listings, Prices'!Q326)/'Sales, Listings, Prices'!Q326</f>
        <v>4.6616941928609483E-2</v>
      </c>
      <c r="E331" s="27">
        <f>+'Sales, Listings, Prices'!E338/'Sales, Listings, Prices'!K338</f>
        <v>1.3177991027659763</v>
      </c>
      <c r="F331" s="27">
        <f>+'Sales, Listings, Prices'!E338/'Sales, Listings, Prices'!Q338</f>
        <v>1.1289335708831765</v>
      </c>
    </row>
    <row r="332" spans="1:6" x14ac:dyDescent="0.2">
      <c r="A332" s="19" t="s">
        <v>314</v>
      </c>
      <c r="B332" s="27">
        <f>(+'Sales, Listings, Prices'!E339-'Sales, Listings, Prices'!E327)/'Sales, Listings, Prices'!E327</f>
        <v>-1.0752688172043012E-2</v>
      </c>
      <c r="C332" s="27">
        <f>(+'Sales, Listings, Prices'!K339-'Sales, Listings, Prices'!K327)/'Sales, Listings, Prices'!K327</f>
        <v>8.9020771513353119E-3</v>
      </c>
      <c r="D332" s="27">
        <f>(+'Sales, Listings, Prices'!Q339-'Sales, Listings, Prices'!Q327)/'Sales, Listings, Prices'!Q327</f>
        <v>5.3640839595750195E-2</v>
      </c>
      <c r="E332" s="27">
        <f>+'Sales, Listings, Prices'!E339/'Sales, Listings, Prices'!K339</f>
        <v>1.3529411764705883</v>
      </c>
      <c r="F332" s="27">
        <f>+'Sales, Listings, Prices'!E339/'Sales, Listings, Prices'!Q339</f>
        <v>1.1313330054107231</v>
      </c>
    </row>
    <row r="333" spans="1:6" x14ac:dyDescent="0.2">
      <c r="A333" s="19" t="s">
        <v>315</v>
      </c>
      <c r="B333" s="27">
        <f>(+'Sales, Listings, Prices'!E340-'Sales, Listings, Prices'!E328)/'Sales, Listings, Prices'!E328</f>
        <v>-1.9144996238259382E-2</v>
      </c>
      <c r="C333" s="27">
        <f>(+'Sales, Listings, Prices'!K340-'Sales, Listings, Prices'!K328)/'Sales, Listings, Prices'!K328</f>
        <v>0</v>
      </c>
      <c r="D333" s="27">
        <f>(+'Sales, Listings, Prices'!Q340-'Sales, Listings, Prices'!Q328)/'Sales, Listings, Prices'!Q328</f>
        <v>5.2206809583858767E-2</v>
      </c>
      <c r="E333" s="27">
        <f>+'Sales, Listings, Prices'!E340/'Sales, Listings, Prices'!K340</f>
        <v>1.318840579710145</v>
      </c>
      <c r="F333" s="27">
        <f>+'Sales, Listings, Prices'!E340/'Sales, Listings, Prices'!Q340</f>
        <v>1.0906040268456376</v>
      </c>
    </row>
    <row r="334" spans="1:6" x14ac:dyDescent="0.2">
      <c r="A334" s="19" t="s">
        <v>316</v>
      </c>
      <c r="B334" s="27">
        <f>(+'Sales, Listings, Prices'!E341-'Sales, Listings, Prices'!E329)/'Sales, Listings, Prices'!E329</f>
        <v>-5.840264791132771E-2</v>
      </c>
      <c r="C334" s="27">
        <f>(+'Sales, Listings, Prices'!K341-'Sales, Listings, Prices'!K329)/'Sales, Listings, Prices'!K329</f>
        <v>-7.1942446043165471E-3</v>
      </c>
      <c r="D334" s="27">
        <f>(+'Sales, Listings, Prices'!Q341-'Sales, Listings, Prices'!Q329)/'Sales, Listings, Prices'!Q329</f>
        <v>4.0965618141916606E-2</v>
      </c>
      <c r="E334" s="27">
        <f>+'Sales, Listings, Prices'!E341/'Sales, Listings, Prices'!K341</f>
        <v>1.3003623188405797</v>
      </c>
      <c r="F334" s="27">
        <f>+'Sales, Listings, Prices'!E341/'Sales, Listings, Prices'!Q341</f>
        <v>1.0508901382056688</v>
      </c>
    </row>
    <row r="335" spans="1:6" x14ac:dyDescent="0.2">
      <c r="A335" s="19" t="s">
        <v>317</v>
      </c>
      <c r="B335" s="27">
        <f>(+'Sales, Listings, Prices'!E342-'Sales, Listings, Prices'!E330)/'Sales, Listings, Prices'!E330</f>
        <v>-3.2608695652173912E-2</v>
      </c>
      <c r="C335" s="27">
        <f>(+'Sales, Listings, Prices'!K342-'Sales, Listings, Prices'!K330)/'Sales, Listings, Prices'!K330</f>
        <v>0</v>
      </c>
      <c r="D335" s="27">
        <f>(+'Sales, Listings, Prices'!Q342-'Sales, Listings, Prices'!Q330)/'Sales, Listings, Prices'!Q330</f>
        <v>3.895463510848126E-2</v>
      </c>
      <c r="E335" s="27">
        <f>+'Sales, Listings, Prices'!E342/'Sales, Listings, Prices'!K342</f>
        <v>1.2898550724637681</v>
      </c>
      <c r="F335" s="27">
        <f>+'Sales, Listings, Prices'!E342/'Sales, Listings, Prices'!Q342</f>
        <v>1.0560037968675842</v>
      </c>
    </row>
    <row r="336" spans="1:6" x14ac:dyDescent="0.2">
      <c r="A336" s="19" t="s">
        <v>318</v>
      </c>
      <c r="B336" s="27">
        <f>(+'Sales, Listings, Prices'!E343-'Sales, Listings, Prices'!E331)/'Sales, Listings, Prices'!E331</f>
        <v>-4.2904290429042903E-2</v>
      </c>
      <c r="C336" s="27">
        <f>(+'Sales, Listings, Prices'!K343-'Sales, Listings, Prices'!K331)/'Sales, Listings, Prices'!K331</f>
        <v>-2.9411764705882353E-3</v>
      </c>
      <c r="D336" s="27">
        <f>(+'Sales, Listings, Prices'!Q343-'Sales, Listings, Prices'!Q331)/'Sales, Listings, Prices'!Q331</f>
        <v>2.4740227610094014E-2</v>
      </c>
      <c r="E336" s="27">
        <f>+'Sales, Listings, Prices'!E343/'Sales, Listings, Prices'!K343</f>
        <v>1.2831858407079646</v>
      </c>
      <c r="F336" s="27">
        <f>+'Sales, Listings, Prices'!E343/'Sales, Listings, Prices'!Q343</f>
        <v>1.0502172863351038</v>
      </c>
    </row>
    <row r="337" spans="1:6" x14ac:dyDescent="0.2">
      <c r="A337" s="19" t="s">
        <v>319</v>
      </c>
      <c r="B337" s="27">
        <f>(+'Sales, Listings, Prices'!E344-'Sales, Listings, Prices'!E332)/'Sales, Listings, Prices'!E332</f>
        <v>-5.5555555555555552E-2</v>
      </c>
      <c r="C337" s="27">
        <f>(+'Sales, Listings, Prices'!K344-'Sales, Listings, Prices'!K332)/'Sales, Listings, Prices'!K332</f>
        <v>-4.4378698224852072E-3</v>
      </c>
      <c r="D337" s="27">
        <f>(+'Sales, Listings, Prices'!Q344-'Sales, Listings, Prices'!Q332)/'Sales, Listings, Prices'!Q332</f>
        <v>3.5650623885918005E-2</v>
      </c>
      <c r="E337" s="27">
        <f>+'Sales, Listings, Prices'!E344/'Sales, Listings, Prices'!K344</f>
        <v>1.263001485884101</v>
      </c>
      <c r="F337" s="27">
        <f>+'Sales, Listings, Prices'!E344/'Sales, Listings, Prices'!Q344</f>
        <v>1.0449963117777232</v>
      </c>
    </row>
    <row r="338" spans="1:6" x14ac:dyDescent="0.2">
      <c r="A338" s="19" t="s">
        <v>320</v>
      </c>
      <c r="B338" s="27">
        <f>(+'Sales, Listings, Prices'!E345-'Sales, Listings, Prices'!E333)/'Sales, Listings, Prices'!E333</f>
        <v>-1.3761467889908258E-2</v>
      </c>
      <c r="C338" s="27">
        <f>(+'Sales, Listings, Prices'!K345-'Sales, Listings, Prices'!K333)/'Sales, Listings, Prices'!K333</f>
        <v>1.5151515151515152E-2</v>
      </c>
      <c r="D338" s="27">
        <f>(+'Sales, Listings, Prices'!Q345-'Sales, Listings, Prices'!Q333)/'Sales, Listings, Prices'!Q333</f>
        <v>3.8815117466802863E-2</v>
      </c>
      <c r="E338" s="27">
        <f>+'Sales, Listings, Prices'!E345/'Sales, Listings, Prices'!K345</f>
        <v>1.2835820895522387</v>
      </c>
      <c r="F338" s="27">
        <f>+'Sales, Listings, Prices'!E345/'Sales, Listings, Prices'!Q345</f>
        <v>1.0570304818092429</v>
      </c>
    </row>
    <row r="339" spans="1:6" x14ac:dyDescent="0.2">
      <c r="A339" s="19" t="s">
        <v>321</v>
      </c>
      <c r="B339" s="27">
        <f>(+'Sales, Listings, Prices'!E346-'Sales, Listings, Prices'!E334)/'Sales, Listings, Prices'!E334</f>
        <v>2.1390995260663508E-2</v>
      </c>
      <c r="C339" s="27">
        <f>(+'Sales, Listings, Prices'!K346-'Sales, Listings, Prices'!K334)/'Sales, Listings, Prices'!K334</f>
        <v>2.4615384615384615E-2</v>
      </c>
      <c r="D339" s="27">
        <f>(+'Sales, Listings, Prices'!Q346-'Sales, Listings, Prices'!Q334)/'Sales, Listings, Prices'!Q334</f>
        <v>4.2805569881382156E-2</v>
      </c>
      <c r="E339" s="27">
        <f>+'Sales, Listings, Prices'!E346/'Sales, Listings, Prices'!K346</f>
        <v>1.2943753753753753</v>
      </c>
      <c r="F339" s="27">
        <f>+'Sales, Listings, Prices'!E346/'Sales, Listings, Prices'!Q346</f>
        <v>1.0658432245301681</v>
      </c>
    </row>
    <row r="340" spans="1:6" x14ac:dyDescent="0.2">
      <c r="A340" s="19" t="s">
        <v>322</v>
      </c>
      <c r="B340" s="27">
        <f>(+'Sales, Listings, Prices'!E347-'Sales, Listings, Prices'!E335)/'Sales, Listings, Prices'!E335</f>
        <v>1.1363636363636364E-2</v>
      </c>
      <c r="C340" s="27">
        <f>(+'Sales, Listings, Prices'!K347-'Sales, Listings, Prices'!K335)/'Sales, Listings, Prices'!K335</f>
        <v>1.4925373134328358E-2</v>
      </c>
      <c r="D340" s="27">
        <f>(+'Sales, Listings, Prices'!Q347-'Sales, Listings, Prices'!Q335)/'Sales, Listings, Prices'!Q335</f>
        <v>5.8468799160985845E-2</v>
      </c>
      <c r="E340" s="27">
        <f>+'Sales, Listings, Prices'!E347/'Sales, Listings, Prices'!K347</f>
        <v>1.3088235294117647</v>
      </c>
      <c r="F340" s="27">
        <f>+'Sales, Listings, Prices'!E347/'Sales, Listings, Prices'!Q347</f>
        <v>1.1023036908595492</v>
      </c>
    </row>
    <row r="341" spans="1:6" x14ac:dyDescent="0.2">
      <c r="A341" s="19" t="s">
        <v>323</v>
      </c>
      <c r="B341" s="27">
        <f>(+'Sales, Listings, Prices'!E348-'Sales, Listings, Prices'!E336)/'Sales, Listings, Prices'!E336</f>
        <v>-3.9812646370023422E-2</v>
      </c>
      <c r="C341" s="27">
        <f>(+'Sales, Listings, Prices'!K348-'Sales, Listings, Prices'!K336)/'Sales, Listings, Prices'!K336</f>
        <v>3.3578632786410963E-3</v>
      </c>
      <c r="D341" s="27">
        <f>(+'Sales, Listings, Prices'!Q348-'Sales, Listings, Prices'!Q336)/'Sales, Listings, Prices'!Q336</f>
        <v>3.9091389329107239E-2</v>
      </c>
      <c r="E341" s="27">
        <f>+'Sales, Listings, Prices'!E348/'Sales, Listings, Prices'!K348</f>
        <v>1.2576687116564418</v>
      </c>
      <c r="F341" s="27">
        <f>+'Sales, Listings, Prices'!E348/'Sales, Listings, Prices'!Q348</f>
        <v>1.0421962379257752</v>
      </c>
    </row>
    <row r="342" spans="1:6" x14ac:dyDescent="0.2">
      <c r="A342" s="19" t="s">
        <v>324</v>
      </c>
      <c r="B342" s="27">
        <f>(+'Sales, Listings, Prices'!E349-'Sales, Listings, Prices'!E337)/'Sales, Listings, Prices'!E337</f>
        <v>-2.8298405466970388E-2</v>
      </c>
      <c r="C342" s="27">
        <f>(+'Sales, Listings, Prices'!K349-'Sales, Listings, Prices'!K337)/'Sales, Listings, Prices'!K337</f>
        <v>-1.3533834586466165E-2</v>
      </c>
      <c r="D342" s="27">
        <f>(+'Sales, Listings, Prices'!Q349-'Sales, Listings, Prices'!Q337)/'Sales, Listings, Prices'!Q337</f>
        <v>3.3871808233454925E-2</v>
      </c>
      <c r="E342" s="27">
        <f>+'Sales, Listings, Prices'!E349/'Sales, Listings, Prices'!K349</f>
        <v>1.3005396341463415</v>
      </c>
      <c r="F342" s="27">
        <f>+'Sales, Listings, Prices'!E349/'Sales, Listings, Prices'!Q349</f>
        <v>1.0750428427419354</v>
      </c>
    </row>
    <row r="343" spans="1:6" x14ac:dyDescent="0.2">
      <c r="A343" s="19" t="s">
        <v>325</v>
      </c>
      <c r="B343" s="27">
        <f>(+'Sales, Listings, Prices'!E350-'Sales, Listings, Prices'!E338)/'Sales, Listings, Prices'!E338</f>
        <v>-1.0275995472970841E-2</v>
      </c>
      <c r="C343" s="27">
        <f>(+'Sales, Listings, Prices'!K350-'Sales, Listings, Prices'!K338)/'Sales, Listings, Prices'!K338</f>
        <v>7.1600463471879735E-3</v>
      </c>
      <c r="D343" s="27">
        <f>(+'Sales, Listings, Prices'!Q350-'Sales, Listings, Prices'!Q338)/'Sales, Listings, Prices'!Q338</f>
        <v>2.5960804275897174E-2</v>
      </c>
      <c r="E343" s="27">
        <f>+'Sales, Listings, Prices'!E350/'Sales, Listings, Prices'!K350</f>
        <v>1.2949852507374631</v>
      </c>
      <c r="F343" s="27">
        <f>+'Sales, Listings, Prices'!E350/'Sales, Listings, Prices'!Q350</f>
        <v>1.0890597866534359</v>
      </c>
    </row>
    <row r="344" spans="1:6" x14ac:dyDescent="0.2">
      <c r="A344" s="19" t="s">
        <v>326</v>
      </c>
      <c r="B344" s="27">
        <f>(+'Sales, Listings, Prices'!E351-'Sales, Listings, Prices'!E339)/'Sales, Listings, Prices'!E339</f>
        <v>-3.2608695652173912E-2</v>
      </c>
      <c r="C344" s="27">
        <f>(+'Sales, Listings, Prices'!K351-'Sales, Listings, Prices'!K339)/'Sales, Listings, Prices'!K339</f>
        <v>-7.3529411764705881E-3</v>
      </c>
      <c r="D344" s="27">
        <f>(+'Sales, Listings, Prices'!Q351-'Sales, Listings, Prices'!Q339)/'Sales, Listings, Prices'!Q339</f>
        <v>1.8199704869650762E-2</v>
      </c>
      <c r="E344" s="27">
        <f>+'Sales, Listings, Prices'!E351/'Sales, Listings, Prices'!K351</f>
        <v>1.3185185185185184</v>
      </c>
      <c r="F344" s="27">
        <f>+'Sales, Listings, Prices'!E351/'Sales, Listings, Prices'!Q351</f>
        <v>1.0748792270531402</v>
      </c>
    </row>
    <row r="345" spans="1:6" x14ac:dyDescent="0.2">
      <c r="A345" s="19" t="s">
        <v>327</v>
      </c>
      <c r="B345" s="27">
        <f>(+'Sales, Listings, Prices'!E352-'Sales, Listings, Prices'!E340)/'Sales, Listings, Prices'!E340</f>
        <v>-3.007032967032967E-2</v>
      </c>
      <c r="C345" s="27">
        <f>(+'Sales, Listings, Prices'!K352-'Sales, Listings, Prices'!K340)/'Sales, Listings, Prices'!K340</f>
        <v>-1.4521739130434783E-2</v>
      </c>
      <c r="D345" s="27">
        <f>(+'Sales, Listings, Prices'!Q352-'Sales, Listings, Prices'!Q340)/'Sales, Listings, Prices'!Q340</f>
        <v>1.5580057526366251E-2</v>
      </c>
      <c r="E345" s="27">
        <f>+'Sales, Listings, Prices'!E352/'Sales, Listings, Prices'!K352</f>
        <v>1.2980322950675021</v>
      </c>
      <c r="F345" s="27">
        <f>+'Sales, Listings, Prices'!E352/'Sales, Listings, Prices'!Q352</f>
        <v>1.041581307528912</v>
      </c>
    </row>
    <row r="346" spans="1:6" x14ac:dyDescent="0.2">
      <c r="A346" s="19" t="s">
        <v>328</v>
      </c>
      <c r="B346" s="27">
        <f>(+'Sales, Listings, Prices'!E353-'Sales, Listings, Prices'!E341)/'Sales, Listings, Prices'!E341</f>
        <v>-1.4878796322095291E-2</v>
      </c>
      <c r="C346" s="27">
        <f>(+'Sales, Listings, Prices'!K353-'Sales, Listings, Prices'!K341)/'Sales, Listings, Prices'!K341</f>
        <v>0</v>
      </c>
      <c r="D346" s="27">
        <f>(+'Sales, Listings, Prices'!Q353-'Sales, Listings, Prices'!Q341)/'Sales, Listings, Prices'!Q341</f>
        <v>1.3586319981260248E-2</v>
      </c>
      <c r="E346" s="27">
        <f>+'Sales, Listings, Prices'!E353/'Sales, Listings, Prices'!K353</f>
        <v>1.2810144927536231</v>
      </c>
      <c r="F346" s="27">
        <f>+'Sales, Listings, Prices'!E353/'Sales, Listings, Prices'!Q353</f>
        <v>1.0213773977351515</v>
      </c>
    </row>
    <row r="347" spans="1:6" x14ac:dyDescent="0.2">
      <c r="A347" s="19" t="s">
        <v>329</v>
      </c>
      <c r="B347" s="27">
        <f>(+'Sales, Listings, Prices'!E354-'Sales, Listings, Prices'!E342)/'Sales, Listings, Prices'!E342</f>
        <v>-3.3707865168539325E-2</v>
      </c>
      <c r="C347" s="27">
        <f>(+'Sales, Listings, Prices'!K354-'Sales, Listings, Prices'!K342)/'Sales, Listings, Prices'!K342</f>
        <v>-1.7391304347826087E-2</v>
      </c>
      <c r="D347" s="27">
        <f>(+'Sales, Listings, Prices'!Q354-'Sales, Listings, Prices'!Q342)/'Sales, Listings, Prices'!Q342</f>
        <v>1.020408163265306E-2</v>
      </c>
      <c r="E347" s="27">
        <f>+'Sales, Listings, Prices'!E354/'Sales, Listings, Prices'!K354</f>
        <v>1.2684365781710913</v>
      </c>
      <c r="F347" s="27">
        <f>+'Sales, Listings, Prices'!E354/'Sales, Listings, Prices'!Q354</f>
        <v>1.0101010101010102</v>
      </c>
    </row>
    <row r="348" spans="1:6" x14ac:dyDescent="0.2">
      <c r="A348" s="19" t="s">
        <v>518</v>
      </c>
      <c r="B348" s="27">
        <f>(+'Sales, Listings, Prices'!E355-'Sales, Listings, Prices'!E343)/'Sales, Listings, Prices'!E343</f>
        <v>9.1839080459770114E-3</v>
      </c>
      <c r="C348" s="27">
        <f>(+'Sales, Listings, Prices'!K355-'Sales, Listings, Prices'!K343)/'Sales, Listings, Prices'!K343</f>
        <v>-1.1799410029498525E-2</v>
      </c>
      <c r="D348" s="27">
        <f>(+'Sales, Listings, Prices'!Q355-'Sales, Listings, Prices'!Q343)/'Sales, Listings, Prices'!Q343</f>
        <v>1.9797199420569771E-2</v>
      </c>
      <c r="E348" s="27">
        <f>+'Sales, Listings, Prices'!E355/'Sales, Listings, Prices'!K355</f>
        <v>1.3104328358208954</v>
      </c>
      <c r="F348" s="27">
        <f>+'Sales, Listings, Prices'!E355/'Sales, Listings, Prices'!Q355</f>
        <v>1.0392874053030303</v>
      </c>
    </row>
    <row r="349" spans="1:6" x14ac:dyDescent="0.2">
      <c r="A349" s="19" t="s">
        <v>519</v>
      </c>
      <c r="B349" s="27">
        <f>(+'Sales, Listings, Prices'!E356-'Sales, Listings, Prices'!E344)/'Sales, Listings, Prices'!E344</f>
        <v>-2.3529411764705882E-2</v>
      </c>
      <c r="C349" s="27">
        <f>(+'Sales, Listings, Prices'!K356-'Sales, Listings, Prices'!K344)/'Sales, Listings, Prices'!K344</f>
        <v>-1.9316493313521546E-2</v>
      </c>
      <c r="D349" s="27">
        <f>(+'Sales, Listings, Prices'!Q356-'Sales, Listings, Prices'!Q344)/'Sales, Listings, Prices'!Q344</f>
        <v>1.3769363166953529E-2</v>
      </c>
      <c r="E349" s="27">
        <f>+'Sales, Listings, Prices'!E356/'Sales, Listings, Prices'!K356</f>
        <v>1.2575757575757576</v>
      </c>
      <c r="F349" s="27">
        <f>+'Sales, Listings, Prices'!E356/'Sales, Listings, Prices'!Q356</f>
        <v>1.0065486296386126</v>
      </c>
    </row>
    <row r="350" spans="1:6" x14ac:dyDescent="0.2">
      <c r="A350" s="19" t="s">
        <v>520</v>
      </c>
      <c r="B350" s="27">
        <f>(+'Sales, Listings, Prices'!E357-'Sales, Listings, Prices'!E345)/'Sales, Listings, Prices'!E345</f>
        <v>1.627906976744186E-2</v>
      </c>
      <c r="C350" s="27">
        <f>(+'Sales, Listings, Prices'!K357-'Sales, Listings, Prices'!K345)/'Sales, Listings, Prices'!K345</f>
        <v>-1.4925373134328358E-2</v>
      </c>
      <c r="D350" s="27">
        <f>(+'Sales, Listings, Prices'!Q357-'Sales, Listings, Prices'!Q345)/'Sales, Listings, Prices'!Q345</f>
        <v>1.9911504424778761E-2</v>
      </c>
      <c r="E350" s="27">
        <f>+'Sales, Listings, Prices'!E357/'Sales, Listings, Prices'!K357</f>
        <v>1.3242424242424242</v>
      </c>
      <c r="F350" s="27">
        <f>+'Sales, Listings, Prices'!E357/'Sales, Listings, Prices'!Q357</f>
        <v>1.0532658471920944</v>
      </c>
    </row>
    <row r="351" spans="1:6" x14ac:dyDescent="0.2">
      <c r="A351" s="19" t="s">
        <v>521</v>
      </c>
      <c r="B351" s="27">
        <f>(+'Sales, Listings, Prices'!E358-'Sales, Listings, Prices'!E346)/'Sales, Listings, Prices'!E346</f>
        <v>-1.3982882742844416E-2</v>
      </c>
      <c r="C351" s="27">
        <f>(+'Sales, Listings, Prices'!K358-'Sales, Listings, Prices'!K346)/'Sales, Listings, Prices'!K346</f>
        <v>-9.0090090090090089E-3</v>
      </c>
      <c r="D351" s="27">
        <f>(+'Sales, Listings, Prices'!Q358-'Sales, Listings, Prices'!Q346)/'Sales, Listings, Prices'!Q346</f>
        <v>1.3847675568743818E-2</v>
      </c>
      <c r="E351" s="27">
        <f>+'Sales, Listings, Prices'!E358/'Sales, Listings, Prices'!K358</f>
        <v>1.2878787878787878</v>
      </c>
      <c r="F351" s="27">
        <f>+'Sales, Listings, Prices'!E358/'Sales, Listings, Prices'!Q358</f>
        <v>1.0365853658536586</v>
      </c>
    </row>
    <row r="352" spans="1:6" x14ac:dyDescent="0.2">
      <c r="A352" s="13"/>
      <c r="B352" s="14"/>
      <c r="E352" s="18"/>
      <c r="F352" s="18"/>
    </row>
    <row r="353" spans="1:6" x14ac:dyDescent="0.2">
      <c r="A353" s="13"/>
      <c r="B353" s="14"/>
      <c r="E353" s="18"/>
      <c r="F353" s="18"/>
    </row>
    <row r="354" spans="1:6" x14ac:dyDescent="0.2">
      <c r="A354" s="13"/>
      <c r="B354" s="14"/>
      <c r="E354" s="18"/>
      <c r="F354" s="18"/>
    </row>
    <row r="355" spans="1:6" x14ac:dyDescent="0.2">
      <c r="A355" s="13"/>
      <c r="B355" s="14"/>
      <c r="E355" s="18"/>
      <c r="F355" s="18"/>
    </row>
    <row r="356" spans="1:6" x14ac:dyDescent="0.2">
      <c r="A356" s="13"/>
      <c r="B356" s="14"/>
      <c r="E356" s="18"/>
      <c r="F356" s="18"/>
    </row>
    <row r="357" spans="1:6" x14ac:dyDescent="0.2">
      <c r="A357" s="13"/>
      <c r="B357" s="14"/>
      <c r="E357" s="18"/>
      <c r="F357" s="18"/>
    </row>
    <row r="358" spans="1:6" x14ac:dyDescent="0.2">
      <c r="A358" s="13"/>
      <c r="B358" s="14"/>
      <c r="E358" s="18"/>
      <c r="F358" s="18"/>
    </row>
    <row r="359" spans="1:6" x14ac:dyDescent="0.2">
      <c r="A359" s="13"/>
      <c r="B359" s="14"/>
      <c r="E359" s="18"/>
      <c r="F359" s="18"/>
    </row>
    <row r="360" spans="1:6" x14ac:dyDescent="0.2">
      <c r="A360" s="13"/>
      <c r="B360" s="14"/>
      <c r="E360" s="18"/>
      <c r="F360" s="18"/>
    </row>
    <row r="361" spans="1:6" x14ac:dyDescent="0.2">
      <c r="A361" s="13"/>
      <c r="B361" s="14"/>
      <c r="E361" s="18"/>
      <c r="F361" s="18"/>
    </row>
    <row r="362" spans="1:6" x14ac:dyDescent="0.2">
      <c r="A362" s="13"/>
      <c r="B362" s="14"/>
      <c r="E362" s="18"/>
      <c r="F362" s="18"/>
    </row>
    <row r="363" spans="1:6" x14ac:dyDescent="0.2">
      <c r="A363" s="13"/>
      <c r="B363" s="14"/>
      <c r="E363" s="18"/>
      <c r="F363" s="18"/>
    </row>
    <row r="364" spans="1:6" x14ac:dyDescent="0.2">
      <c r="A364" s="13"/>
      <c r="B364" s="14"/>
    </row>
    <row r="365" spans="1:6" x14ac:dyDescent="0.2">
      <c r="A365" s="13"/>
      <c r="B365" s="14"/>
    </row>
    <row r="366" spans="1:6" x14ac:dyDescent="0.2">
      <c r="A366" s="13"/>
      <c r="B366" s="14"/>
    </row>
    <row r="367" spans="1:6" x14ac:dyDescent="0.2">
      <c r="A367" s="13"/>
      <c r="B367" s="14"/>
    </row>
    <row r="368" spans="1:6" x14ac:dyDescent="0.2">
      <c r="A368" s="13"/>
      <c r="B368" s="14"/>
    </row>
    <row r="369" spans="1:2" x14ac:dyDescent="0.2">
      <c r="A369" s="13"/>
      <c r="B369" s="14"/>
    </row>
    <row r="370" spans="1:2" x14ac:dyDescent="0.2">
      <c r="A370" s="13"/>
      <c r="B370" s="14"/>
    </row>
    <row r="371" spans="1:2" x14ac:dyDescent="0.2">
      <c r="A371" s="13"/>
      <c r="B371" s="14"/>
    </row>
    <row r="372" spans="1:2" x14ac:dyDescent="0.2">
      <c r="A372" s="13"/>
      <c r="B372" s="14"/>
    </row>
    <row r="373" spans="1:2" x14ac:dyDescent="0.2">
      <c r="A373" s="13"/>
      <c r="B373" s="14"/>
    </row>
    <row r="374" spans="1:2" x14ac:dyDescent="0.2">
      <c r="A374" s="13"/>
      <c r="B374" s="14"/>
    </row>
    <row r="375" spans="1:2" x14ac:dyDescent="0.2">
      <c r="A375" s="13"/>
      <c r="B375" s="14"/>
    </row>
    <row r="376" spans="1:2" x14ac:dyDescent="0.2">
      <c r="A376" s="13"/>
      <c r="B376" s="14"/>
    </row>
    <row r="377" spans="1:2" x14ac:dyDescent="0.2">
      <c r="A377" s="13"/>
      <c r="B377" s="14"/>
    </row>
    <row r="378" spans="1:2" x14ac:dyDescent="0.2">
      <c r="A378" s="13"/>
      <c r="B378" s="14"/>
    </row>
    <row r="379" spans="1:2" x14ac:dyDescent="0.2">
      <c r="A379" s="13"/>
      <c r="B379" s="14"/>
    </row>
    <row r="380" spans="1:2" x14ac:dyDescent="0.2">
      <c r="A380" s="13"/>
      <c r="B380" s="14"/>
    </row>
    <row r="381" spans="1:2" x14ac:dyDescent="0.2">
      <c r="A381" s="13"/>
      <c r="B381" s="14"/>
    </row>
    <row r="382" spans="1:2" x14ac:dyDescent="0.2">
      <c r="A382" s="13"/>
      <c r="B382" s="14"/>
    </row>
    <row r="383" spans="1:2" x14ac:dyDescent="0.2">
      <c r="A383" s="13"/>
      <c r="B383" s="14"/>
    </row>
    <row r="384" spans="1:2" x14ac:dyDescent="0.2">
      <c r="A384" s="13"/>
      <c r="B384" s="14"/>
    </row>
    <row r="385" spans="1:2" x14ac:dyDescent="0.2">
      <c r="A385" s="13"/>
      <c r="B385" s="14"/>
    </row>
    <row r="386" spans="1:2" x14ac:dyDescent="0.2">
      <c r="A386" s="13"/>
      <c r="B386" s="14"/>
    </row>
    <row r="387" spans="1:2" x14ac:dyDescent="0.2">
      <c r="A387" s="13"/>
      <c r="B387" s="14"/>
    </row>
    <row r="388" spans="1:2" x14ac:dyDescent="0.2">
      <c r="A388" s="13"/>
      <c r="B388" s="14"/>
    </row>
    <row r="389" spans="1:2" x14ac:dyDescent="0.2">
      <c r="A389" s="13"/>
      <c r="B389" s="14"/>
    </row>
    <row r="390" spans="1:2" x14ac:dyDescent="0.2">
      <c r="A390" s="13"/>
      <c r="B390" s="14"/>
    </row>
    <row r="391" spans="1:2" x14ac:dyDescent="0.2">
      <c r="A391" s="13"/>
      <c r="B391" s="14"/>
    </row>
    <row r="392" spans="1:2" x14ac:dyDescent="0.2">
      <c r="A392" s="13"/>
      <c r="B392" s="14"/>
    </row>
    <row r="393" spans="1:2" x14ac:dyDescent="0.2">
      <c r="A393" s="13"/>
      <c r="B393" s="14"/>
    </row>
    <row r="394" spans="1:2" x14ac:dyDescent="0.2">
      <c r="A394" s="13"/>
      <c r="B394" s="14"/>
    </row>
    <row r="395" spans="1:2" x14ac:dyDescent="0.2">
      <c r="A395" s="13"/>
      <c r="B395" s="14"/>
    </row>
    <row r="396" spans="1:2" x14ac:dyDescent="0.2">
      <c r="A396" s="13"/>
      <c r="B396" s="14"/>
    </row>
    <row r="397" spans="1:2" x14ac:dyDescent="0.2">
      <c r="A397" s="13"/>
      <c r="B397" s="14"/>
    </row>
    <row r="398" spans="1:2" x14ac:dyDescent="0.2">
      <c r="A398" s="13"/>
      <c r="B398" s="14"/>
    </row>
    <row r="399" spans="1:2" x14ac:dyDescent="0.2">
      <c r="A399" s="13"/>
      <c r="B399" s="14"/>
    </row>
    <row r="400" spans="1:2" x14ac:dyDescent="0.2">
      <c r="A400" s="13"/>
      <c r="B400" s="14"/>
    </row>
    <row r="401" spans="1:2" x14ac:dyDescent="0.2">
      <c r="A401" s="13"/>
      <c r="B401" s="14"/>
    </row>
    <row r="402" spans="1:2" x14ac:dyDescent="0.2">
      <c r="A402" s="13"/>
      <c r="B402" s="14"/>
    </row>
    <row r="403" spans="1:2" x14ac:dyDescent="0.2">
      <c r="A403" s="13"/>
      <c r="B403" s="14"/>
    </row>
    <row r="404" spans="1:2" x14ac:dyDescent="0.2">
      <c r="A404" s="13"/>
      <c r="B404" s="14"/>
    </row>
    <row r="405" spans="1:2" x14ac:dyDescent="0.2">
      <c r="A405" s="13"/>
      <c r="B405" s="14"/>
    </row>
    <row r="406" spans="1:2" x14ac:dyDescent="0.2">
      <c r="A406" s="13"/>
      <c r="B406" s="14"/>
    </row>
  </sheetData>
  <mergeCells count="4">
    <mergeCell ref="B3:D3"/>
    <mergeCell ref="E3:F3"/>
    <mergeCell ref="A1:F1"/>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workbookViewId="0">
      <selection activeCell="G10" sqref="G10"/>
    </sheetView>
  </sheetViews>
  <sheetFormatPr defaultRowHeight="15" x14ac:dyDescent="0.2"/>
  <cols>
    <col min="1" max="1" width="10.6640625" style="1" customWidth="1"/>
    <col min="2" max="2" width="12.77734375" style="1" customWidth="1"/>
    <col min="3" max="4" width="12.77734375" style="2" customWidth="1"/>
    <col min="5" max="5" width="12.77734375" style="1" customWidth="1"/>
  </cols>
  <sheetData>
    <row r="1" spans="1:5" x14ac:dyDescent="0.2">
      <c r="B1" s="118" t="s">
        <v>515</v>
      </c>
      <c r="C1" s="118"/>
      <c r="D1" s="118"/>
      <c r="E1" s="118"/>
    </row>
    <row r="2" spans="1:5" ht="38.25" customHeight="1" x14ac:dyDescent="0.2">
      <c r="B2" s="119" t="s">
        <v>516</v>
      </c>
      <c r="C2" s="119"/>
      <c r="D2" s="119"/>
      <c r="E2" s="119"/>
    </row>
    <row r="3" spans="1:5" x14ac:dyDescent="0.2">
      <c r="B3" s="120" t="s">
        <v>348</v>
      </c>
      <c r="C3" s="121"/>
      <c r="D3" s="121"/>
      <c r="E3" s="121"/>
    </row>
    <row r="4" spans="1:5" ht="25.5" x14ac:dyDescent="0.2">
      <c r="A4" s="7" t="s">
        <v>514</v>
      </c>
      <c r="B4" s="8" t="s">
        <v>16</v>
      </c>
      <c r="C4" s="6" t="s">
        <v>12</v>
      </c>
      <c r="D4" s="6" t="s">
        <v>13</v>
      </c>
      <c r="E4" s="9" t="s">
        <v>15</v>
      </c>
    </row>
    <row r="5" spans="1:5" x14ac:dyDescent="0.2">
      <c r="A5" s="4">
        <v>2002</v>
      </c>
      <c r="B5" s="2">
        <v>5631000</v>
      </c>
      <c r="C5" s="2">
        <v>199200</v>
      </c>
      <c r="D5" s="2">
        <v>156200</v>
      </c>
      <c r="E5" s="5">
        <v>4.7</v>
      </c>
    </row>
    <row r="6" spans="1:5" x14ac:dyDescent="0.2">
      <c r="A6" s="4">
        <v>2003</v>
      </c>
      <c r="B6" s="2">
        <v>6175000</v>
      </c>
      <c r="C6" s="2">
        <v>222200</v>
      </c>
      <c r="D6" s="2">
        <v>178800</v>
      </c>
      <c r="E6" s="5">
        <v>4.7</v>
      </c>
    </row>
    <row r="7" spans="1:5" x14ac:dyDescent="0.2">
      <c r="A7" s="4">
        <v>2004</v>
      </c>
      <c r="B7" s="2">
        <v>6778000</v>
      </c>
      <c r="C7" s="2">
        <v>244400</v>
      </c>
      <c r="D7" s="2">
        <v>195400</v>
      </c>
      <c r="E7" s="5">
        <v>4.3</v>
      </c>
    </row>
    <row r="8" spans="1:5" x14ac:dyDescent="0.2">
      <c r="A8" s="4">
        <v>2005</v>
      </c>
      <c r="B8" s="2">
        <v>7076000</v>
      </c>
      <c r="C8" s="2">
        <v>266600</v>
      </c>
      <c r="D8" s="2">
        <v>219600</v>
      </c>
      <c r="E8" s="5">
        <v>4.5</v>
      </c>
    </row>
    <row r="9" spans="1:5" x14ac:dyDescent="0.2">
      <c r="A9" s="4">
        <v>2006</v>
      </c>
      <c r="B9" s="2">
        <v>6478000</v>
      </c>
      <c r="C9" s="2">
        <v>268200</v>
      </c>
      <c r="D9" s="2">
        <v>221900</v>
      </c>
      <c r="E9" s="5">
        <v>6.5</v>
      </c>
    </row>
    <row r="10" spans="1:5" x14ac:dyDescent="0.2">
      <c r="A10" s="4">
        <v>2007</v>
      </c>
      <c r="B10" s="2">
        <v>5652000</v>
      </c>
      <c r="C10" s="2">
        <v>266000</v>
      </c>
      <c r="D10" s="2">
        <v>219000</v>
      </c>
      <c r="E10" s="5">
        <v>8.9</v>
      </c>
    </row>
    <row r="11" spans="1:5" x14ac:dyDescent="0.2">
      <c r="A11" s="4">
        <v>2008</v>
      </c>
      <c r="B11" s="2">
        <v>4913000</v>
      </c>
      <c r="C11" s="2">
        <v>242700</v>
      </c>
      <c r="D11" s="2">
        <v>198100</v>
      </c>
      <c r="E11" s="5">
        <v>10.4</v>
      </c>
    </row>
    <row r="12" spans="1:5" x14ac:dyDescent="0.2">
      <c r="A12" s="4">
        <v>2009</v>
      </c>
      <c r="B12" s="2">
        <v>5156000</v>
      </c>
      <c r="C12" s="2">
        <v>216900</v>
      </c>
      <c r="D12" s="2">
        <v>172500</v>
      </c>
      <c r="E12" s="5">
        <v>8.8000000000000007</v>
      </c>
    </row>
    <row r="13" spans="1:5" x14ac:dyDescent="0.2">
      <c r="A13" s="4">
        <v>2010</v>
      </c>
      <c r="B13" s="2">
        <v>4907000</v>
      </c>
      <c r="C13" s="2">
        <v>220000</v>
      </c>
      <c r="D13" s="2">
        <v>172900</v>
      </c>
      <c r="E13" s="5">
        <v>9.4</v>
      </c>
    </row>
    <row r="15" spans="1:5" x14ac:dyDescent="0.2">
      <c r="A15" s="4" t="s">
        <v>71</v>
      </c>
      <c r="B15" s="2"/>
      <c r="E15" s="3"/>
    </row>
    <row r="16" spans="1:5" x14ac:dyDescent="0.2">
      <c r="A16" s="4" t="s">
        <v>72</v>
      </c>
      <c r="B16" s="2"/>
      <c r="E16" s="3"/>
    </row>
    <row r="17" spans="1:5" x14ac:dyDescent="0.2">
      <c r="A17" s="4" t="s">
        <v>73</v>
      </c>
      <c r="B17" s="2"/>
      <c r="E17" s="3"/>
    </row>
    <row r="18" spans="1:5" x14ac:dyDescent="0.2">
      <c r="A18" s="4" t="s">
        <v>74</v>
      </c>
      <c r="B18" s="2">
        <v>606000</v>
      </c>
      <c r="C18" s="2">
        <v>230000</v>
      </c>
      <c r="D18" s="2">
        <v>179000</v>
      </c>
      <c r="E18" s="5">
        <v>4.3</v>
      </c>
    </row>
    <row r="19" spans="1:5" x14ac:dyDescent="0.2">
      <c r="A19" s="4" t="s">
        <v>75</v>
      </c>
      <c r="B19" s="2">
        <v>624000</v>
      </c>
      <c r="C19" s="2">
        <v>236000</v>
      </c>
      <c r="D19" s="2">
        <v>184000</v>
      </c>
      <c r="E19" s="5">
        <v>4.2</v>
      </c>
    </row>
    <row r="20" spans="1:5" x14ac:dyDescent="0.2">
      <c r="A20" s="4" t="s">
        <v>76</v>
      </c>
      <c r="B20" s="2">
        <v>726000</v>
      </c>
      <c r="C20" s="2">
        <v>245000</v>
      </c>
      <c r="D20" s="2">
        <v>191000</v>
      </c>
      <c r="E20" s="5">
        <v>4.0999999999999996</v>
      </c>
    </row>
    <row r="21" spans="1:5" x14ac:dyDescent="0.2">
      <c r="A21" s="4" t="s">
        <v>77</v>
      </c>
      <c r="B21" s="2">
        <v>682000</v>
      </c>
      <c r="C21" s="2">
        <v>243000</v>
      </c>
      <c r="D21" s="2">
        <v>191000</v>
      </c>
      <c r="E21" s="5">
        <v>4.3</v>
      </c>
    </row>
    <row r="22" spans="1:5" x14ac:dyDescent="0.2">
      <c r="A22" s="4" t="s">
        <v>78</v>
      </c>
      <c r="B22" s="2">
        <v>676000</v>
      </c>
      <c r="C22" s="2">
        <v>241000</v>
      </c>
      <c r="D22" s="2">
        <v>190000</v>
      </c>
      <c r="E22" s="5">
        <v>4.5</v>
      </c>
    </row>
    <row r="23" spans="1:5" x14ac:dyDescent="0.2">
      <c r="A23" s="4" t="s">
        <v>79</v>
      </c>
      <c r="B23" s="2">
        <v>572000</v>
      </c>
      <c r="C23" s="2">
        <v>237000</v>
      </c>
      <c r="D23" s="2">
        <v>187000</v>
      </c>
      <c r="E23" s="5">
        <v>4.2</v>
      </c>
    </row>
    <row r="24" spans="1:5" x14ac:dyDescent="0.2">
      <c r="A24" s="4" t="s">
        <v>80</v>
      </c>
      <c r="B24" s="2">
        <v>555000</v>
      </c>
      <c r="C24" s="2">
        <v>239000</v>
      </c>
      <c r="D24" s="2">
        <v>187000</v>
      </c>
      <c r="E24" s="5">
        <v>4.3</v>
      </c>
    </row>
    <row r="25" spans="1:5" x14ac:dyDescent="0.2">
      <c r="A25" s="4" t="s">
        <v>81</v>
      </c>
      <c r="B25" s="2">
        <v>531000</v>
      </c>
      <c r="C25" s="2">
        <v>242000</v>
      </c>
      <c r="D25" s="2">
        <v>190000</v>
      </c>
      <c r="E25" s="5">
        <v>4.4000000000000004</v>
      </c>
    </row>
    <row r="26" spans="1:5" x14ac:dyDescent="0.2">
      <c r="A26" s="4" t="s">
        <v>82</v>
      </c>
      <c r="B26" s="2">
        <v>547000</v>
      </c>
      <c r="C26" s="2">
        <v>244000</v>
      </c>
      <c r="D26" s="2">
        <v>191000</v>
      </c>
      <c r="E26" s="5">
        <v>3.9</v>
      </c>
    </row>
    <row r="27" spans="1:5" x14ac:dyDescent="0.2">
      <c r="A27" s="4" t="s">
        <v>83</v>
      </c>
      <c r="B27" s="2">
        <v>382000</v>
      </c>
      <c r="C27" s="2">
        <v>241000</v>
      </c>
      <c r="D27" s="2">
        <v>189000</v>
      </c>
      <c r="E27" s="5">
        <v>3.7</v>
      </c>
    </row>
    <row r="28" spans="1:5" x14ac:dyDescent="0.2">
      <c r="A28" s="4" t="s">
        <v>84</v>
      </c>
      <c r="B28" s="2">
        <v>402000</v>
      </c>
      <c r="C28" s="2">
        <v>241000</v>
      </c>
      <c r="D28" s="2">
        <v>189000</v>
      </c>
      <c r="E28" s="5">
        <v>4</v>
      </c>
    </row>
    <row r="29" spans="1:5" x14ac:dyDescent="0.2">
      <c r="A29" s="4" t="s">
        <v>85</v>
      </c>
      <c r="B29" s="2">
        <v>558000</v>
      </c>
      <c r="C29" s="2">
        <v>254000</v>
      </c>
      <c r="D29" s="2">
        <v>203000</v>
      </c>
      <c r="E29" s="5">
        <v>4</v>
      </c>
    </row>
    <row r="30" spans="1:5" x14ac:dyDescent="0.2">
      <c r="A30" s="4" t="s">
        <v>86</v>
      </c>
      <c r="B30" s="2">
        <v>625000</v>
      </c>
      <c r="C30" s="2">
        <v>261000</v>
      </c>
      <c r="D30" s="2">
        <v>214000</v>
      </c>
      <c r="E30" s="5">
        <v>4.0999999999999996</v>
      </c>
    </row>
    <row r="31" spans="1:5" x14ac:dyDescent="0.2">
      <c r="A31" s="4" t="s">
        <v>87</v>
      </c>
      <c r="B31" s="2">
        <v>668000</v>
      </c>
      <c r="C31" s="2">
        <v>265000</v>
      </c>
      <c r="D31" s="2">
        <v>217000</v>
      </c>
      <c r="E31" s="5">
        <v>4.3</v>
      </c>
    </row>
    <row r="32" spans="1:5" x14ac:dyDescent="0.2">
      <c r="A32" s="4" t="s">
        <v>88</v>
      </c>
      <c r="B32" s="2">
        <v>753000</v>
      </c>
      <c r="C32" s="2">
        <v>275000</v>
      </c>
      <c r="D32" s="2">
        <v>229000</v>
      </c>
      <c r="E32" s="5">
        <v>4.4000000000000004</v>
      </c>
    </row>
    <row r="33" spans="1:5" x14ac:dyDescent="0.2">
      <c r="A33" s="4" t="s">
        <v>89</v>
      </c>
      <c r="B33" s="2">
        <v>690000</v>
      </c>
      <c r="C33" s="2">
        <v>274000</v>
      </c>
      <c r="D33" s="2">
        <v>228000</v>
      </c>
      <c r="E33" s="5">
        <v>4.5999999999999996</v>
      </c>
    </row>
    <row r="34" spans="1:5" x14ac:dyDescent="0.2">
      <c r="A34" s="4" t="s">
        <v>90</v>
      </c>
      <c r="B34" s="2">
        <v>743000</v>
      </c>
      <c r="C34" s="2">
        <v>275000</v>
      </c>
      <c r="D34" s="2">
        <v>229000</v>
      </c>
      <c r="E34" s="5">
        <v>4.7</v>
      </c>
    </row>
    <row r="35" spans="1:5" x14ac:dyDescent="0.2">
      <c r="A35" s="4" t="s">
        <v>91</v>
      </c>
      <c r="B35" s="2">
        <v>630000</v>
      </c>
      <c r="C35" s="2">
        <v>271000</v>
      </c>
      <c r="D35" s="2">
        <v>225000</v>
      </c>
      <c r="E35" s="5">
        <v>4.5999999999999996</v>
      </c>
    </row>
    <row r="36" spans="1:5" x14ac:dyDescent="0.2">
      <c r="A36" s="4" t="s">
        <v>92</v>
      </c>
      <c r="B36" s="2">
        <v>565000</v>
      </c>
      <c r="C36" s="2">
        <v>273000</v>
      </c>
      <c r="D36" s="2">
        <v>229000</v>
      </c>
      <c r="E36" s="5">
        <v>4.9000000000000004</v>
      </c>
    </row>
    <row r="37" spans="1:5" x14ac:dyDescent="0.2">
      <c r="A37" s="4" t="s">
        <v>93</v>
      </c>
      <c r="B37" s="2">
        <v>531000</v>
      </c>
      <c r="C37" s="2">
        <v>271000</v>
      </c>
      <c r="D37" s="2">
        <v>225000</v>
      </c>
      <c r="E37" s="5">
        <v>5</v>
      </c>
    </row>
    <row r="38" spans="1:5" x14ac:dyDescent="0.2">
      <c r="A38" s="4" t="s">
        <v>94</v>
      </c>
      <c r="B38" s="2">
        <v>527000</v>
      </c>
      <c r="C38" s="2">
        <v>268000</v>
      </c>
      <c r="D38" s="2">
        <v>222000</v>
      </c>
      <c r="E38" s="5">
        <v>5.0999999999999996</v>
      </c>
    </row>
    <row r="39" spans="1:5" x14ac:dyDescent="0.2">
      <c r="A39" s="4" t="s">
        <v>95</v>
      </c>
      <c r="B39" s="2">
        <v>373000</v>
      </c>
      <c r="C39" s="2">
        <v>265900</v>
      </c>
      <c r="D39" s="2">
        <v>217400</v>
      </c>
      <c r="E39" s="5">
        <v>5.0999999999999996</v>
      </c>
    </row>
    <row r="40" spans="1:5" x14ac:dyDescent="0.2">
      <c r="A40" s="4" t="s">
        <v>96</v>
      </c>
      <c r="B40" s="2">
        <v>401000</v>
      </c>
      <c r="C40" s="2">
        <v>263600</v>
      </c>
      <c r="D40" s="2">
        <v>217800</v>
      </c>
      <c r="E40" s="5">
        <v>5.2</v>
      </c>
    </row>
    <row r="41" spans="1:5" x14ac:dyDescent="0.2">
      <c r="A41" s="4" t="s">
        <v>97</v>
      </c>
      <c r="B41" s="2">
        <v>554000</v>
      </c>
      <c r="C41" s="2">
        <v>264500</v>
      </c>
      <c r="D41" s="2">
        <v>217600</v>
      </c>
      <c r="E41" s="5">
        <v>5.6</v>
      </c>
    </row>
    <row r="42" spans="1:5" x14ac:dyDescent="0.2">
      <c r="A42" s="4" t="s">
        <v>98</v>
      </c>
      <c r="B42" s="2">
        <v>560000</v>
      </c>
      <c r="C42" s="2">
        <v>269100</v>
      </c>
      <c r="D42" s="2">
        <v>222600</v>
      </c>
      <c r="E42" s="5">
        <v>6.1</v>
      </c>
    </row>
    <row r="43" spans="1:5" x14ac:dyDescent="0.2">
      <c r="A43" s="4" t="s">
        <v>99</v>
      </c>
      <c r="B43" s="2">
        <v>642000</v>
      </c>
      <c r="C43" s="2">
        <v>273700</v>
      </c>
      <c r="D43" s="2">
        <v>228500</v>
      </c>
      <c r="E43" s="5">
        <v>6.4</v>
      </c>
    </row>
    <row r="44" spans="1:5" x14ac:dyDescent="0.2">
      <c r="A44" s="4" t="s">
        <v>100</v>
      </c>
      <c r="B44" s="2">
        <v>699000</v>
      </c>
      <c r="C44" s="2">
        <v>275800</v>
      </c>
      <c r="D44" s="2">
        <v>229300</v>
      </c>
      <c r="E44" s="5">
        <v>6.9</v>
      </c>
    </row>
    <row r="45" spans="1:5" x14ac:dyDescent="0.2">
      <c r="A45" s="4" t="s">
        <v>101</v>
      </c>
      <c r="B45" s="2">
        <v>605000</v>
      </c>
      <c r="C45" s="2">
        <v>275400</v>
      </c>
      <c r="D45" s="2">
        <v>230200</v>
      </c>
      <c r="E45" s="5">
        <v>7.3</v>
      </c>
    </row>
    <row r="46" spans="1:5" x14ac:dyDescent="0.2">
      <c r="A46" s="4" t="s">
        <v>102</v>
      </c>
      <c r="B46" s="2">
        <v>654000</v>
      </c>
      <c r="C46" s="2">
        <v>270000</v>
      </c>
      <c r="D46" s="2">
        <v>224000</v>
      </c>
      <c r="E46" s="5">
        <v>7.3</v>
      </c>
    </row>
    <row r="47" spans="1:5" x14ac:dyDescent="0.2">
      <c r="A47" s="4" t="s">
        <v>103</v>
      </c>
      <c r="B47" s="2">
        <v>529000</v>
      </c>
      <c r="C47" s="2">
        <v>266400</v>
      </c>
      <c r="D47" s="2">
        <v>220900</v>
      </c>
      <c r="E47" s="5">
        <v>7.3</v>
      </c>
    </row>
    <row r="48" spans="1:5" x14ac:dyDescent="0.2">
      <c r="A48" s="4" t="s">
        <v>104</v>
      </c>
      <c r="B48" s="2">
        <v>518000</v>
      </c>
      <c r="C48" s="2">
        <v>264600</v>
      </c>
      <c r="D48" s="2">
        <v>218900</v>
      </c>
      <c r="E48" s="5">
        <v>7.4</v>
      </c>
    </row>
    <row r="49" spans="1:5" x14ac:dyDescent="0.2">
      <c r="A49" s="4" t="s">
        <v>105</v>
      </c>
      <c r="B49" s="2">
        <v>472000</v>
      </c>
      <c r="C49" s="2">
        <v>265100</v>
      </c>
      <c r="D49" s="2">
        <v>217300</v>
      </c>
      <c r="E49" s="5">
        <v>7.3</v>
      </c>
    </row>
    <row r="50" spans="1:5" x14ac:dyDescent="0.2">
      <c r="A50" s="4" t="s">
        <v>106</v>
      </c>
      <c r="B50" s="2">
        <v>469000</v>
      </c>
      <c r="C50" s="2">
        <v>268000</v>
      </c>
      <c r="D50" s="2">
        <v>221600</v>
      </c>
      <c r="E50" s="5">
        <v>6.6</v>
      </c>
    </row>
    <row r="51" spans="1:5" x14ac:dyDescent="0.2">
      <c r="A51" s="4" t="s">
        <v>107</v>
      </c>
      <c r="B51" s="2">
        <v>362000</v>
      </c>
      <c r="C51" s="2">
        <v>257300</v>
      </c>
      <c r="D51" s="2">
        <v>210900</v>
      </c>
      <c r="E51" s="5">
        <v>6.7</v>
      </c>
    </row>
    <row r="52" spans="1:5" x14ac:dyDescent="0.2">
      <c r="A52" s="4" t="s">
        <v>108</v>
      </c>
      <c r="B52" s="2">
        <v>387000</v>
      </c>
      <c r="C52" s="2">
        <v>260000</v>
      </c>
      <c r="D52" s="2">
        <v>213500</v>
      </c>
      <c r="E52" s="5">
        <v>6.9</v>
      </c>
    </row>
    <row r="53" spans="1:5" x14ac:dyDescent="0.2">
      <c r="A53" s="4" t="s">
        <v>109</v>
      </c>
      <c r="B53" s="2">
        <v>484000</v>
      </c>
      <c r="C53" s="2">
        <v>265100</v>
      </c>
      <c r="D53" s="2">
        <v>217400</v>
      </c>
      <c r="E53" s="5">
        <v>7.5</v>
      </c>
    </row>
    <row r="54" spans="1:5" x14ac:dyDescent="0.2">
      <c r="A54" s="4" t="s">
        <v>110</v>
      </c>
      <c r="B54" s="2">
        <v>515000</v>
      </c>
      <c r="C54" s="2">
        <v>268200</v>
      </c>
      <c r="D54" s="2">
        <v>219900</v>
      </c>
      <c r="E54" s="5">
        <v>8.5</v>
      </c>
    </row>
    <row r="55" spans="1:5" x14ac:dyDescent="0.2">
      <c r="A55" s="4" t="s">
        <v>111</v>
      </c>
      <c r="B55" s="2">
        <v>577000</v>
      </c>
      <c r="C55" s="2">
        <v>270600</v>
      </c>
      <c r="D55" s="2">
        <v>222700</v>
      </c>
      <c r="E55" s="5">
        <v>8.9</v>
      </c>
    </row>
    <row r="56" spans="1:5" x14ac:dyDescent="0.2">
      <c r="A56" s="4" t="s">
        <v>112</v>
      </c>
      <c r="B56" s="2">
        <v>605000</v>
      </c>
      <c r="C56" s="2">
        <v>276200</v>
      </c>
      <c r="D56" s="2">
        <v>229000</v>
      </c>
      <c r="E56" s="5">
        <v>9.1</v>
      </c>
    </row>
    <row r="57" spans="1:5" x14ac:dyDescent="0.2">
      <c r="A57" s="4" t="s">
        <v>113</v>
      </c>
      <c r="B57" s="2">
        <v>568000</v>
      </c>
      <c r="C57" s="2">
        <v>276000</v>
      </c>
      <c r="D57" s="2">
        <v>228600</v>
      </c>
      <c r="E57" s="5">
        <v>9.5</v>
      </c>
    </row>
    <row r="58" spans="1:5" x14ac:dyDescent="0.2">
      <c r="A58" s="4" t="s">
        <v>114</v>
      </c>
      <c r="B58" s="2">
        <v>575000</v>
      </c>
      <c r="C58" s="2">
        <v>269300</v>
      </c>
      <c r="D58" s="2">
        <v>224400</v>
      </c>
      <c r="E58" s="5">
        <v>9.6</v>
      </c>
    </row>
    <row r="59" spans="1:5" x14ac:dyDescent="0.2">
      <c r="A59" s="4" t="s">
        <v>115</v>
      </c>
      <c r="B59" s="2">
        <v>410000</v>
      </c>
      <c r="C59" s="2">
        <v>257300</v>
      </c>
      <c r="D59" s="2">
        <v>210500</v>
      </c>
      <c r="E59" s="5">
        <v>10.3</v>
      </c>
    </row>
    <row r="60" spans="1:5" x14ac:dyDescent="0.2">
      <c r="A60" s="4" t="s">
        <v>116</v>
      </c>
      <c r="B60" s="2">
        <v>421000</v>
      </c>
      <c r="C60" s="2">
        <v>255100</v>
      </c>
      <c r="D60" s="2">
        <v>206700</v>
      </c>
      <c r="E60" s="5">
        <v>10.5</v>
      </c>
    </row>
    <row r="61" spans="1:5" x14ac:dyDescent="0.2">
      <c r="A61" s="4" t="s">
        <v>117</v>
      </c>
      <c r="B61" s="2">
        <v>388000</v>
      </c>
      <c r="C61" s="2">
        <v>255700</v>
      </c>
      <c r="D61" s="2">
        <v>208800</v>
      </c>
      <c r="E61" s="5">
        <v>10.1</v>
      </c>
    </row>
    <row r="62" spans="1:5" x14ac:dyDescent="0.2">
      <c r="A62" s="4" t="s">
        <v>118</v>
      </c>
      <c r="B62" s="2">
        <v>360000</v>
      </c>
      <c r="C62" s="2">
        <v>254000</v>
      </c>
      <c r="D62" s="2">
        <v>207000</v>
      </c>
      <c r="E62" s="5">
        <v>9.6999999999999993</v>
      </c>
    </row>
    <row r="63" spans="1:5" x14ac:dyDescent="0.2">
      <c r="A63" s="4" t="s">
        <v>119</v>
      </c>
      <c r="B63" s="2">
        <v>278000</v>
      </c>
      <c r="C63" s="2">
        <v>245700</v>
      </c>
      <c r="D63" s="2">
        <v>199800</v>
      </c>
      <c r="E63" s="5">
        <v>10.199999999999999</v>
      </c>
    </row>
    <row r="64" spans="1:5" x14ac:dyDescent="0.2">
      <c r="A64" s="4" t="s">
        <v>120</v>
      </c>
      <c r="B64" s="2">
        <v>312000</v>
      </c>
      <c r="C64" s="2">
        <v>242200</v>
      </c>
      <c r="D64" s="2">
        <v>195800</v>
      </c>
      <c r="E64" s="5">
        <v>9.6999999999999993</v>
      </c>
    </row>
    <row r="65" spans="1:5" x14ac:dyDescent="0.2">
      <c r="A65" s="4" t="s">
        <v>121</v>
      </c>
      <c r="B65" s="2">
        <v>375000</v>
      </c>
      <c r="C65" s="2">
        <v>247200</v>
      </c>
      <c r="D65" s="2">
        <v>200100</v>
      </c>
      <c r="E65" s="5">
        <v>10</v>
      </c>
    </row>
    <row r="66" spans="1:5" x14ac:dyDescent="0.2">
      <c r="A66" s="4" t="s">
        <v>122</v>
      </c>
      <c r="B66" s="2">
        <v>434000</v>
      </c>
      <c r="C66" s="2">
        <v>247300</v>
      </c>
      <c r="D66" s="2">
        <v>201300</v>
      </c>
      <c r="E66" s="5">
        <v>11.3</v>
      </c>
    </row>
    <row r="67" spans="1:5" x14ac:dyDescent="0.2">
      <c r="A67" s="4" t="s">
        <v>123</v>
      </c>
      <c r="B67" s="2">
        <v>483000</v>
      </c>
      <c r="C67" s="2">
        <v>252700</v>
      </c>
      <c r="D67" s="2">
        <v>207900</v>
      </c>
      <c r="E67" s="5">
        <v>10.9</v>
      </c>
    </row>
    <row r="68" spans="1:5" x14ac:dyDescent="0.2">
      <c r="A68" s="4" t="s">
        <v>124</v>
      </c>
      <c r="B68" s="2">
        <v>504000</v>
      </c>
      <c r="C68" s="2">
        <v>257700</v>
      </c>
      <c r="D68" s="2">
        <v>215000</v>
      </c>
      <c r="E68" s="5">
        <v>11</v>
      </c>
    </row>
    <row r="69" spans="1:5" x14ac:dyDescent="0.2">
      <c r="A69" s="4" t="s">
        <v>125</v>
      </c>
      <c r="B69" s="2">
        <v>504000</v>
      </c>
      <c r="C69" s="2">
        <v>253000</v>
      </c>
      <c r="D69" s="2">
        <v>210100</v>
      </c>
      <c r="E69" s="5">
        <v>11</v>
      </c>
    </row>
    <row r="70" spans="1:5" x14ac:dyDescent="0.2">
      <c r="A70" s="4" t="s">
        <v>126</v>
      </c>
      <c r="B70" s="2">
        <v>489000</v>
      </c>
      <c r="C70" s="2">
        <v>245600</v>
      </c>
      <c r="D70" s="2">
        <v>203200</v>
      </c>
      <c r="E70" s="5">
        <v>10.6</v>
      </c>
    </row>
    <row r="71" spans="1:5" x14ac:dyDescent="0.2">
      <c r="A71" s="4" t="s">
        <v>127</v>
      </c>
      <c r="B71" s="2">
        <v>438000</v>
      </c>
      <c r="C71" s="2">
        <v>235000</v>
      </c>
      <c r="D71" s="2">
        <v>191200</v>
      </c>
      <c r="E71" s="5">
        <v>10.1</v>
      </c>
    </row>
    <row r="72" spans="1:5" x14ac:dyDescent="0.2">
      <c r="A72" s="4" t="s">
        <v>128</v>
      </c>
      <c r="B72" s="2">
        <v>413000</v>
      </c>
      <c r="C72" s="2">
        <v>229600</v>
      </c>
      <c r="D72" s="2">
        <v>186400</v>
      </c>
      <c r="E72" s="5">
        <v>10.199999999999999</v>
      </c>
    </row>
    <row r="73" spans="1:5" x14ac:dyDescent="0.2">
      <c r="A73" s="4" t="s">
        <v>129</v>
      </c>
      <c r="B73" s="2">
        <v>322000</v>
      </c>
      <c r="C73" s="2">
        <v>223000</v>
      </c>
      <c r="D73" s="2">
        <v>180300</v>
      </c>
      <c r="E73" s="5">
        <v>11</v>
      </c>
    </row>
    <row r="74" spans="1:5" x14ac:dyDescent="0.2">
      <c r="A74" s="4" t="s">
        <v>130</v>
      </c>
      <c r="B74" s="2">
        <v>361000</v>
      </c>
      <c r="C74" s="2">
        <v>217600</v>
      </c>
      <c r="D74" s="2">
        <v>175700</v>
      </c>
      <c r="E74" s="5">
        <v>9.4</v>
      </c>
    </row>
    <row r="75" spans="1:5" x14ac:dyDescent="0.2">
      <c r="A75" s="4" t="s">
        <v>131</v>
      </c>
      <c r="B75" s="2">
        <v>257000</v>
      </c>
      <c r="C75" s="2">
        <v>206600</v>
      </c>
      <c r="D75" s="2">
        <v>164700</v>
      </c>
      <c r="E75" s="5">
        <v>9.6</v>
      </c>
    </row>
    <row r="76" spans="1:5" x14ac:dyDescent="0.2">
      <c r="A76" s="4" t="s">
        <v>132</v>
      </c>
      <c r="B76" s="2">
        <v>280000</v>
      </c>
      <c r="C76" s="2">
        <v>210300</v>
      </c>
      <c r="D76" s="2">
        <v>168200</v>
      </c>
      <c r="E76" s="5">
        <v>9.6999999999999993</v>
      </c>
    </row>
    <row r="77" spans="1:5" x14ac:dyDescent="0.2">
      <c r="A77" s="4" t="s">
        <v>133</v>
      </c>
      <c r="B77" s="2">
        <v>357000</v>
      </c>
      <c r="C77" s="2">
        <v>211400</v>
      </c>
      <c r="D77" s="2">
        <v>170000</v>
      </c>
      <c r="E77" s="5">
        <v>9.5</v>
      </c>
    </row>
    <row r="78" spans="1:5" x14ac:dyDescent="0.2">
      <c r="A78" s="4" t="s">
        <v>134</v>
      </c>
      <c r="B78" s="2">
        <v>413000</v>
      </c>
      <c r="C78" s="2">
        <v>208600</v>
      </c>
      <c r="D78" s="2">
        <v>166500</v>
      </c>
      <c r="E78" s="5">
        <v>10.1</v>
      </c>
    </row>
    <row r="79" spans="1:5" x14ac:dyDescent="0.2">
      <c r="A79" s="4" t="s">
        <v>135</v>
      </c>
      <c r="B79" s="2">
        <v>447000</v>
      </c>
      <c r="C79" s="2">
        <v>218200</v>
      </c>
      <c r="D79" s="2">
        <v>174800</v>
      </c>
      <c r="E79" s="5">
        <v>9.6999999999999993</v>
      </c>
    </row>
    <row r="80" spans="1:5" x14ac:dyDescent="0.2">
      <c r="A80" s="4" t="s">
        <v>136</v>
      </c>
      <c r="B80" s="2">
        <v>521000</v>
      </c>
      <c r="C80" s="2">
        <v>227800</v>
      </c>
      <c r="D80" s="2">
        <v>181800</v>
      </c>
      <c r="E80" s="5">
        <v>9.4</v>
      </c>
    </row>
    <row r="81" spans="1:5" x14ac:dyDescent="0.2">
      <c r="A81" s="4" t="s">
        <v>137</v>
      </c>
      <c r="B81" s="2">
        <v>532000</v>
      </c>
      <c r="C81" s="2">
        <v>227200</v>
      </c>
      <c r="D81" s="2">
        <v>181300</v>
      </c>
      <c r="E81" s="5">
        <v>9.5</v>
      </c>
    </row>
    <row r="82" spans="1:5" x14ac:dyDescent="0.2">
      <c r="A82" s="4" t="s">
        <v>138</v>
      </c>
      <c r="B82" s="2">
        <v>499000</v>
      </c>
      <c r="C82" s="2">
        <v>222200</v>
      </c>
      <c r="D82" s="2">
        <v>177200</v>
      </c>
      <c r="E82" s="5">
        <v>9.1999999999999993</v>
      </c>
    </row>
    <row r="83" spans="1:5" x14ac:dyDescent="0.2">
      <c r="A83" s="4" t="s">
        <v>139</v>
      </c>
      <c r="B83" s="2">
        <v>468000</v>
      </c>
      <c r="C83" s="2">
        <v>221900</v>
      </c>
      <c r="D83" s="2">
        <v>175900</v>
      </c>
      <c r="E83" s="5">
        <v>8</v>
      </c>
    </row>
    <row r="84" spans="1:5" x14ac:dyDescent="0.2">
      <c r="A84" s="4" t="s">
        <v>140</v>
      </c>
      <c r="B84" s="2">
        <v>498000</v>
      </c>
      <c r="C84" s="2">
        <v>217200</v>
      </c>
      <c r="D84" s="2">
        <v>172000</v>
      </c>
      <c r="E84" s="5">
        <v>7.2</v>
      </c>
    </row>
    <row r="85" spans="1:5" x14ac:dyDescent="0.2">
      <c r="A85" s="4" t="s">
        <v>141</v>
      </c>
      <c r="B85" s="2">
        <v>471000</v>
      </c>
      <c r="C85" s="2">
        <v>211800</v>
      </c>
      <c r="D85" s="2">
        <v>170000</v>
      </c>
      <c r="E85" s="5">
        <v>6.5</v>
      </c>
    </row>
    <row r="86" spans="1:5" x14ac:dyDescent="0.2">
      <c r="A86" s="4" t="s">
        <v>142</v>
      </c>
      <c r="B86" s="2">
        <v>413000</v>
      </c>
      <c r="C86" s="2">
        <v>218700</v>
      </c>
      <c r="D86" s="2">
        <v>170500</v>
      </c>
      <c r="E86" s="5">
        <v>7.2</v>
      </c>
    </row>
    <row r="87" spans="1:5" x14ac:dyDescent="0.2">
      <c r="A87" s="4" t="s">
        <v>143</v>
      </c>
      <c r="B87" s="2">
        <v>275000</v>
      </c>
      <c r="C87" s="2">
        <v>212200</v>
      </c>
      <c r="D87" s="2">
        <v>164900</v>
      </c>
      <c r="E87" s="5">
        <v>7.7</v>
      </c>
    </row>
    <row r="88" spans="1:5" x14ac:dyDescent="0.2">
      <c r="A88" s="4" t="s">
        <v>144</v>
      </c>
      <c r="B88" s="2">
        <v>300000</v>
      </c>
      <c r="C88" s="2">
        <v>208700</v>
      </c>
      <c r="D88" s="2">
        <v>164600</v>
      </c>
      <c r="E88" s="5">
        <v>8.4</v>
      </c>
    </row>
    <row r="89" spans="1:5" x14ac:dyDescent="0.2">
      <c r="A89" s="4" t="s">
        <v>145</v>
      </c>
      <c r="B89" s="2">
        <v>429000</v>
      </c>
      <c r="C89" s="2">
        <v>214500</v>
      </c>
      <c r="D89" s="2">
        <v>169600</v>
      </c>
      <c r="E89" s="5">
        <v>8</v>
      </c>
    </row>
    <row r="90" spans="1:5" x14ac:dyDescent="0.2">
      <c r="A90" s="4" t="s">
        <v>146</v>
      </c>
      <c r="B90" s="2">
        <v>522000</v>
      </c>
      <c r="C90" s="2">
        <v>217300</v>
      </c>
      <c r="D90" s="2">
        <v>172300</v>
      </c>
      <c r="E90" s="5">
        <v>8.3000000000000007</v>
      </c>
    </row>
    <row r="91" spans="1:5" x14ac:dyDescent="0.2">
      <c r="A91" s="4" t="s">
        <v>147</v>
      </c>
      <c r="B91" s="2">
        <v>526000</v>
      </c>
      <c r="C91" s="2">
        <v>220900</v>
      </c>
      <c r="D91" s="2">
        <v>174600</v>
      </c>
      <c r="E91" s="5">
        <v>8.1999999999999993</v>
      </c>
    </row>
    <row r="92" spans="1:5" x14ac:dyDescent="0.2">
      <c r="A92" s="4" t="s">
        <v>148</v>
      </c>
      <c r="B92" s="2">
        <v>555000</v>
      </c>
      <c r="C92" s="2">
        <v>230000</v>
      </c>
      <c r="D92" s="2">
        <v>182900</v>
      </c>
      <c r="E92" s="5">
        <v>8.9</v>
      </c>
    </row>
    <row r="93" spans="1:5" x14ac:dyDescent="0.2">
      <c r="A93" s="4" t="s">
        <v>149</v>
      </c>
      <c r="B93" s="2">
        <v>391000</v>
      </c>
      <c r="C93" s="2">
        <v>231700</v>
      </c>
      <c r="D93" s="2">
        <v>182100</v>
      </c>
      <c r="E93" s="5">
        <v>12.5</v>
      </c>
    </row>
    <row r="94" spans="1:5" x14ac:dyDescent="0.2">
      <c r="A94" s="4" t="s">
        <v>150</v>
      </c>
      <c r="B94" s="2">
        <v>414000</v>
      </c>
      <c r="C94" s="2">
        <v>225800</v>
      </c>
      <c r="D94" s="2">
        <v>177300</v>
      </c>
      <c r="E94" s="5">
        <v>11.7</v>
      </c>
    </row>
    <row r="95" spans="1:5" x14ac:dyDescent="0.2">
      <c r="A95" s="4" t="s">
        <v>151</v>
      </c>
      <c r="B95" s="2">
        <v>378000</v>
      </c>
      <c r="C95" s="2">
        <v>218100</v>
      </c>
      <c r="D95" s="2">
        <v>171400</v>
      </c>
      <c r="E95" s="5">
        <v>10.9</v>
      </c>
    </row>
    <row r="96" spans="1:5" x14ac:dyDescent="0.2">
      <c r="A96" s="4" t="s">
        <v>152</v>
      </c>
      <c r="B96" s="2">
        <v>359000</v>
      </c>
      <c r="C96" s="2">
        <v>218300</v>
      </c>
      <c r="D96" s="2">
        <v>170600</v>
      </c>
      <c r="E96" s="5">
        <v>10.6</v>
      </c>
    </row>
    <row r="97" spans="1:5" x14ac:dyDescent="0.2">
      <c r="A97" s="4" t="s">
        <v>153</v>
      </c>
      <c r="B97" s="2">
        <v>355000</v>
      </c>
      <c r="C97" s="2">
        <v>218100</v>
      </c>
      <c r="D97" s="2">
        <v>170200</v>
      </c>
      <c r="E97" s="5">
        <v>9.6</v>
      </c>
    </row>
    <row r="98" spans="1:5" x14ac:dyDescent="0.2">
      <c r="A98" s="4" t="s">
        <v>154</v>
      </c>
      <c r="B98" s="2">
        <v>404000</v>
      </c>
      <c r="C98" s="2">
        <v>217900</v>
      </c>
      <c r="D98" s="2">
        <v>168800</v>
      </c>
      <c r="E98" s="5">
        <v>8.1999999999999993</v>
      </c>
    </row>
    <row r="99" spans="1:5" x14ac:dyDescent="0.2">
      <c r="A99" s="4" t="s">
        <v>155</v>
      </c>
      <c r="B99" s="2">
        <v>285000</v>
      </c>
      <c r="C99" s="2">
        <v>205800</v>
      </c>
      <c r="D99" s="2">
        <v>157900</v>
      </c>
      <c r="E99" s="5">
        <v>7.5</v>
      </c>
    </row>
    <row r="100" spans="1:5" x14ac:dyDescent="0.2">
      <c r="A100" s="4" t="s">
        <v>156</v>
      </c>
      <c r="B100" s="2">
        <v>295000</v>
      </c>
      <c r="C100" s="2">
        <v>202300</v>
      </c>
      <c r="D100" s="2">
        <v>156100</v>
      </c>
      <c r="E100" s="5">
        <v>8.5</v>
      </c>
    </row>
    <row r="101" spans="1:5" x14ac:dyDescent="0.2">
      <c r="A101" s="4" t="s">
        <v>157</v>
      </c>
      <c r="B101" s="2">
        <v>402000</v>
      </c>
      <c r="C101" s="2">
        <v>207300</v>
      </c>
      <c r="D101" s="2">
        <v>159800</v>
      </c>
      <c r="E101" s="5">
        <v>8.3000000000000007</v>
      </c>
    </row>
    <row r="102" spans="1:5" x14ac:dyDescent="0.2">
      <c r="A102" s="4" t="s">
        <v>158</v>
      </c>
      <c r="B102" s="2">
        <v>437000</v>
      </c>
      <c r="C102" s="2">
        <v>210200</v>
      </c>
      <c r="D102" s="2">
        <v>161100</v>
      </c>
      <c r="E102" s="5">
        <v>9</v>
      </c>
    </row>
    <row r="103" spans="1:5" x14ac:dyDescent="0.2">
      <c r="A103" s="4" t="s">
        <v>159</v>
      </c>
      <c r="B103" s="2">
        <v>457000</v>
      </c>
      <c r="C103" s="2">
        <v>217600</v>
      </c>
      <c r="D103" s="2">
        <v>169300</v>
      </c>
      <c r="E103" s="5">
        <v>9.1</v>
      </c>
    </row>
    <row r="104" spans="1:5" x14ac:dyDescent="0.2">
      <c r="A104" s="4" t="s">
        <v>160</v>
      </c>
      <c r="B104" s="2">
        <v>515000</v>
      </c>
      <c r="C104" s="2">
        <v>226000</v>
      </c>
      <c r="D104" s="2">
        <v>175600</v>
      </c>
      <c r="E104" s="5">
        <v>9.1999999999999993</v>
      </c>
    </row>
    <row r="105" spans="1:5" x14ac:dyDescent="0.2">
      <c r="A105" s="4" t="s">
        <v>161</v>
      </c>
      <c r="B105" s="2">
        <v>458000</v>
      </c>
      <c r="C105" s="2">
        <v>220400</v>
      </c>
      <c r="D105" s="2">
        <v>171200</v>
      </c>
      <c r="E105" s="5">
        <v>9.5</v>
      </c>
    </row>
    <row r="106" spans="1:5" x14ac:dyDescent="0.2">
      <c r="A106" s="1" t="s">
        <v>162</v>
      </c>
      <c r="B106" s="2">
        <v>503000</v>
      </c>
      <c r="C106" s="2">
        <v>219500</v>
      </c>
      <c r="D106" s="2">
        <v>171200</v>
      </c>
      <c r="E106" s="5">
        <v>8.4</v>
      </c>
    </row>
    <row r="107" spans="1:5" x14ac:dyDescent="0.2">
      <c r="A107" s="1" t="s">
        <v>163</v>
      </c>
      <c r="B107" s="2">
        <v>433000</v>
      </c>
      <c r="C107" s="2">
        <v>213500</v>
      </c>
      <c r="D107" s="2">
        <v>165800</v>
      </c>
      <c r="E107" s="5">
        <v>8.3000000000000007</v>
      </c>
    </row>
    <row r="108" spans="1:5" x14ac:dyDescent="0.2">
      <c r="A108" s="1" t="s">
        <v>164</v>
      </c>
      <c r="B108" s="2">
        <v>401000</v>
      </c>
      <c r="C108" s="2">
        <v>208200</v>
      </c>
      <c r="D108" s="2">
        <v>162500</v>
      </c>
      <c r="E108" s="5">
        <v>8</v>
      </c>
    </row>
  </sheetData>
  <mergeCells count="3">
    <mergeCell ref="B1:E1"/>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95b0d591-256f-5576-bd3f-5a4290af9eb6-638259156290000000</MigrationWizIdVersion>
    <lcf76f155ced4ddcb4097134ff3c332f0 xmlns="31e305d3-53e9-4243-b71d-f734a41c4d25" xsi:nil="true"/>
    <MigrationWizId xmlns="31e305d3-53e9-4243-b71d-f734a41c4d25">95b0d591-256f-5576-bd3f-5a4290af9eb6</MigrationWiz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3651D-AB02-4468-A5A0-90E2594A64E3}">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ED6D9430-CC44-4C2F-81C1-9EC77367B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82CA4-0AC0-47B3-82E8-459A01C6D8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5</vt:i4>
      </vt:variant>
    </vt:vector>
  </HeadingPairs>
  <TitlesOfParts>
    <vt:vector size="13" baseType="lpstr">
      <vt:lpstr>Sales, Listings, Prices</vt:lpstr>
      <vt:lpstr>Cost of Housing Index</vt:lpstr>
      <vt:lpstr>HOI (Discontinued)</vt:lpstr>
      <vt:lpstr>Median Price %</vt:lpstr>
      <vt:lpstr>NAR--OLD SERIES</vt:lpstr>
      <vt:lpstr>NAR Price Graph</vt:lpstr>
      <vt:lpstr>Median Price % Ch Graph</vt:lpstr>
      <vt:lpstr>HOI Graph</vt:lpstr>
      <vt:lpstr>'HOI (Discontinued)'!Print_Area</vt:lpstr>
      <vt:lpstr>'Median Price %'!Print_Area</vt:lpstr>
      <vt:lpstr>'Sales, Listings, Prices'!Print_Area</vt:lpstr>
      <vt:lpstr>'HOI (Discontinued)'!Print_Titles</vt:lpstr>
      <vt:lpstr>'Sales, Listings, Prices'!Print_Titles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Chris Ramser</cp:lastModifiedBy>
  <cp:revision/>
  <dcterms:created xsi:type="dcterms:W3CDTF">2004-07-26T23:00:06Z</dcterms:created>
  <dcterms:modified xsi:type="dcterms:W3CDTF">2026-01-20T22:24:07Z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1288400</vt:r8>
  </property>
</Properties>
</file>